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htdocs\acodeco\uploads\Vivienda\"/>
    </mc:Choice>
  </mc:AlternateContent>
  <bookViews>
    <workbookView xWindow="0" yWindow="0" windowWidth="28800" windowHeight="12300"/>
  </bookViews>
  <sheets>
    <sheet name="Estadísticas 2017" sheetId="7" r:id="rId1"/>
    <sheet name="ESRI_MAPINFO_SHEET" sheetId="8" state="veryHidden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5" i="7" l="1"/>
  <c r="F235" i="7"/>
  <c r="I234" i="7"/>
  <c r="H234" i="7"/>
  <c r="I233" i="7"/>
  <c r="H233" i="7"/>
  <c r="I232" i="7"/>
  <c r="H232" i="7"/>
  <c r="I231" i="7"/>
  <c r="H231" i="7"/>
  <c r="I230" i="7"/>
  <c r="H230" i="7"/>
  <c r="I227" i="7"/>
  <c r="H227" i="7"/>
  <c r="I226" i="7"/>
  <c r="H226" i="7"/>
  <c r="I225" i="7"/>
  <c r="H225" i="7"/>
  <c r="I224" i="7"/>
  <c r="H224" i="7"/>
  <c r="I223" i="7"/>
  <c r="H223" i="7"/>
  <c r="I222" i="7"/>
  <c r="H222" i="7"/>
  <c r="I221" i="7"/>
  <c r="H221" i="7"/>
  <c r="I220" i="7"/>
  <c r="H220" i="7"/>
  <c r="I218" i="7"/>
  <c r="H218" i="7"/>
  <c r="I217" i="7"/>
  <c r="H217" i="7"/>
  <c r="I216" i="7"/>
  <c r="H216" i="7"/>
  <c r="I215" i="7"/>
  <c r="H215" i="7"/>
  <c r="I214" i="7"/>
  <c r="H214" i="7"/>
  <c r="I213" i="7"/>
  <c r="H213" i="7"/>
  <c r="I212" i="7"/>
  <c r="H212" i="7"/>
  <c r="I211" i="7"/>
  <c r="H211" i="7"/>
  <c r="I210" i="7"/>
  <c r="H210" i="7"/>
  <c r="I209" i="7"/>
  <c r="H209" i="7"/>
  <c r="I208" i="7"/>
  <c r="H208" i="7"/>
  <c r="I207" i="7"/>
  <c r="H207" i="7"/>
  <c r="I206" i="7"/>
  <c r="H206" i="7"/>
  <c r="I203" i="7"/>
  <c r="H203" i="7"/>
  <c r="I202" i="7"/>
  <c r="H202" i="7"/>
  <c r="I201" i="7"/>
  <c r="H201" i="7"/>
  <c r="I200" i="7"/>
  <c r="H200" i="7"/>
  <c r="I198" i="7"/>
  <c r="H198" i="7"/>
  <c r="I197" i="7"/>
  <c r="H197" i="7"/>
  <c r="I193" i="7"/>
  <c r="H193" i="7"/>
  <c r="I192" i="7"/>
  <c r="H192" i="7"/>
  <c r="I190" i="7"/>
  <c r="H190" i="7"/>
  <c r="I180" i="7"/>
  <c r="H180" i="7"/>
  <c r="I179" i="7"/>
  <c r="H179" i="7"/>
  <c r="I178" i="7"/>
  <c r="H178" i="7"/>
  <c r="I177" i="7"/>
  <c r="H177" i="7"/>
  <c r="I176" i="7"/>
  <c r="H176" i="7"/>
  <c r="I175" i="7"/>
  <c r="H175" i="7"/>
  <c r="I174" i="7"/>
  <c r="H174" i="7"/>
  <c r="I173" i="7"/>
  <c r="H173" i="7"/>
  <c r="I172" i="7"/>
  <c r="H172" i="7"/>
  <c r="I171" i="7"/>
  <c r="H171" i="7"/>
  <c r="I170" i="7"/>
  <c r="H170" i="7"/>
  <c r="I169" i="7"/>
  <c r="H169" i="7"/>
  <c r="I168" i="7"/>
  <c r="H168" i="7"/>
  <c r="I167" i="7"/>
  <c r="H167" i="7"/>
  <c r="I166" i="7"/>
  <c r="H166" i="7"/>
  <c r="I165" i="7"/>
  <c r="H165" i="7"/>
  <c r="I164" i="7"/>
  <c r="H164" i="7"/>
  <c r="I163" i="7"/>
  <c r="H163" i="7"/>
  <c r="I161" i="7"/>
  <c r="H161" i="7"/>
  <c r="I160" i="7"/>
  <c r="H160" i="7"/>
  <c r="I153" i="7"/>
  <c r="H153" i="7"/>
  <c r="B149" i="7"/>
  <c r="A149" i="7"/>
  <c r="B148" i="7"/>
  <c r="A148" i="7"/>
  <c r="B147" i="7"/>
  <c r="A147" i="7"/>
  <c r="B146" i="7"/>
  <c r="A146" i="7"/>
  <c r="B145" i="7"/>
  <c r="A145" i="7"/>
  <c r="B144" i="7"/>
  <c r="A144" i="7"/>
  <c r="I143" i="7"/>
  <c r="H143" i="7"/>
  <c r="I142" i="7"/>
  <c r="H142" i="7"/>
  <c r="I141" i="7"/>
  <c r="H141" i="7"/>
  <c r="I140" i="7"/>
  <c r="H140" i="7"/>
  <c r="I139" i="7"/>
  <c r="H139" i="7"/>
  <c r="I136" i="7"/>
  <c r="H136" i="7"/>
  <c r="I134" i="7"/>
  <c r="H134" i="7"/>
  <c r="I133" i="7"/>
  <c r="H133" i="7"/>
  <c r="I132" i="7"/>
  <c r="H132" i="7"/>
  <c r="I131" i="7"/>
  <c r="H131" i="7"/>
  <c r="I130" i="7"/>
  <c r="H130" i="7"/>
  <c r="I129" i="7"/>
  <c r="H129" i="7"/>
  <c r="I128" i="7"/>
  <c r="H128" i="7"/>
  <c r="I127" i="7"/>
  <c r="H127" i="7"/>
  <c r="I126" i="7"/>
  <c r="H126" i="7"/>
  <c r="I125" i="7"/>
  <c r="H125" i="7"/>
  <c r="I124" i="7"/>
  <c r="H124" i="7"/>
  <c r="I123" i="7"/>
  <c r="H123" i="7"/>
  <c r="I122" i="7"/>
  <c r="H122" i="7"/>
  <c r="I121" i="7"/>
  <c r="H121" i="7"/>
  <c r="I120" i="7"/>
  <c r="H120" i="7"/>
  <c r="I118" i="7"/>
  <c r="H118" i="7"/>
  <c r="I117" i="7"/>
  <c r="H117" i="7"/>
  <c r="I116" i="7"/>
  <c r="H116" i="7"/>
  <c r="I114" i="7"/>
  <c r="H114" i="7"/>
  <c r="I113" i="7"/>
  <c r="H113" i="7"/>
  <c r="I112" i="7"/>
  <c r="H112" i="7"/>
  <c r="I111" i="7"/>
  <c r="H111" i="7"/>
  <c r="I110" i="7"/>
  <c r="H110" i="7"/>
  <c r="I108" i="7"/>
  <c r="H108" i="7"/>
  <c r="I107" i="7"/>
  <c r="H107" i="7"/>
  <c r="I106" i="7"/>
  <c r="H106" i="7"/>
  <c r="I105" i="7"/>
  <c r="H105" i="7"/>
  <c r="I104" i="7"/>
  <c r="H104" i="7"/>
  <c r="B103" i="7"/>
  <c r="A103" i="7"/>
  <c r="I102" i="7"/>
  <c r="H102" i="7"/>
  <c r="I101" i="7"/>
  <c r="H101" i="7"/>
  <c r="B100" i="7"/>
  <c r="A100" i="7"/>
  <c r="B99" i="7"/>
  <c r="A99" i="7"/>
  <c r="I98" i="7"/>
  <c r="H98" i="7"/>
  <c r="I97" i="7"/>
  <c r="H97" i="7"/>
  <c r="I96" i="7"/>
  <c r="H96" i="7"/>
  <c r="I95" i="7"/>
  <c r="H95" i="7"/>
  <c r="I94" i="7"/>
  <c r="H94" i="7"/>
  <c r="I93" i="7"/>
  <c r="H93" i="7"/>
  <c r="I92" i="7"/>
  <c r="H92" i="7"/>
  <c r="I91" i="7"/>
  <c r="H91" i="7"/>
  <c r="I90" i="7"/>
  <c r="H90" i="7"/>
  <c r="I89" i="7"/>
  <c r="H89" i="7"/>
  <c r="I88" i="7"/>
  <c r="H88" i="7"/>
  <c r="I87" i="7"/>
  <c r="H87" i="7"/>
  <c r="B85" i="7"/>
  <c r="A85" i="7"/>
  <c r="I84" i="7"/>
  <c r="H84" i="7"/>
  <c r="I83" i="7"/>
  <c r="H83" i="7"/>
  <c r="B82" i="7"/>
  <c r="A82" i="7"/>
  <c r="I81" i="7"/>
  <c r="H81" i="7"/>
  <c r="B80" i="7"/>
  <c r="A80" i="7"/>
  <c r="I79" i="7"/>
  <c r="H79" i="7"/>
  <c r="B79" i="7"/>
  <c r="A79" i="7"/>
  <c r="I78" i="7"/>
  <c r="H78" i="7"/>
  <c r="B78" i="7"/>
  <c r="A78" i="7"/>
  <c r="I77" i="7"/>
  <c r="H77" i="7"/>
  <c r="B77" i="7"/>
  <c r="A77" i="7"/>
  <c r="B76" i="7"/>
  <c r="A76" i="7"/>
  <c r="B75" i="7"/>
  <c r="A75" i="7"/>
  <c r="I74" i="7"/>
  <c r="H74" i="7"/>
  <c r="B74" i="7"/>
  <c r="A74" i="7"/>
  <c r="I73" i="7"/>
  <c r="H73" i="7"/>
  <c r="B73" i="7"/>
  <c r="A73" i="7"/>
  <c r="I72" i="7"/>
  <c r="H72" i="7"/>
  <c r="B72" i="7"/>
  <c r="A72" i="7"/>
  <c r="I71" i="7"/>
  <c r="H71" i="7"/>
  <c r="C71" i="7"/>
  <c r="B71" i="7"/>
  <c r="A71" i="7"/>
  <c r="I70" i="7"/>
  <c r="H70" i="7"/>
  <c r="B70" i="7"/>
  <c r="A70" i="7"/>
  <c r="I69" i="7"/>
  <c r="H69" i="7"/>
  <c r="B69" i="7"/>
  <c r="A69" i="7"/>
  <c r="B68" i="7"/>
  <c r="A68" i="7"/>
  <c r="I67" i="7"/>
  <c r="H67" i="7"/>
  <c r="C67" i="7"/>
  <c r="B67" i="7"/>
  <c r="A67" i="7"/>
  <c r="I66" i="7"/>
  <c r="H66" i="7"/>
  <c r="B66" i="7"/>
  <c r="A66" i="7"/>
  <c r="I65" i="7"/>
  <c r="H65" i="7"/>
  <c r="C65" i="7"/>
  <c r="B65" i="7"/>
  <c r="A65" i="7"/>
  <c r="I64" i="7"/>
  <c r="H64" i="7"/>
  <c r="B64" i="7"/>
  <c r="A64" i="7"/>
  <c r="I63" i="7"/>
  <c r="H63" i="7"/>
  <c r="B63" i="7"/>
  <c r="A63" i="7"/>
  <c r="I62" i="7"/>
  <c r="H62" i="7"/>
  <c r="B62" i="7"/>
  <c r="A62" i="7"/>
  <c r="I61" i="7"/>
  <c r="H61" i="7"/>
  <c r="B61" i="7"/>
  <c r="A61" i="7"/>
  <c r="I60" i="7"/>
  <c r="H60" i="7"/>
  <c r="B60" i="7"/>
  <c r="A60" i="7"/>
  <c r="I59" i="7"/>
  <c r="H59" i="7"/>
  <c r="B59" i="7"/>
  <c r="A59" i="7"/>
  <c r="I58" i="7"/>
  <c r="H58" i="7"/>
  <c r="B58" i="7"/>
  <c r="A58" i="7"/>
  <c r="I57" i="7"/>
  <c r="H57" i="7"/>
  <c r="B57" i="7"/>
  <c r="A57" i="7"/>
  <c r="I55" i="7"/>
  <c r="H55" i="7"/>
  <c r="B55" i="7"/>
  <c r="A55" i="7"/>
  <c r="I54" i="7"/>
  <c r="H54" i="7"/>
  <c r="B54" i="7"/>
  <c r="A54" i="7"/>
  <c r="I53" i="7"/>
  <c r="H53" i="7"/>
  <c r="B53" i="7"/>
  <c r="A53" i="7"/>
  <c r="I52" i="7"/>
  <c r="H52" i="7"/>
  <c r="B52" i="7"/>
  <c r="A52" i="7"/>
  <c r="B51" i="7"/>
  <c r="A51" i="7"/>
  <c r="B50" i="7"/>
  <c r="A50" i="7"/>
  <c r="I49" i="7"/>
  <c r="H49" i="7"/>
  <c r="B49" i="7"/>
  <c r="A49" i="7"/>
  <c r="I48" i="7"/>
  <c r="H48" i="7"/>
  <c r="B48" i="7"/>
  <c r="A48" i="7"/>
  <c r="I47" i="7"/>
  <c r="H47" i="7"/>
  <c r="B47" i="7"/>
  <c r="A47" i="7"/>
  <c r="I46" i="7"/>
  <c r="H46" i="7"/>
  <c r="B46" i="7"/>
  <c r="A46" i="7"/>
  <c r="I45" i="7"/>
  <c r="H45" i="7"/>
  <c r="B45" i="7"/>
  <c r="A45" i="7"/>
  <c r="I44" i="7"/>
  <c r="H44" i="7"/>
  <c r="B44" i="7"/>
  <c r="A44" i="7"/>
  <c r="I43" i="7"/>
  <c r="H43" i="7"/>
  <c r="B43" i="7"/>
  <c r="A43" i="7"/>
  <c r="I42" i="7"/>
  <c r="H42" i="7"/>
  <c r="B42" i="7"/>
  <c r="A42" i="7"/>
  <c r="C41" i="7"/>
  <c r="B41" i="7"/>
  <c r="A41" i="7"/>
  <c r="I40" i="7"/>
  <c r="H40" i="7"/>
  <c r="C40" i="7"/>
  <c r="B40" i="7"/>
  <c r="A40" i="7"/>
  <c r="C39" i="7"/>
  <c r="B39" i="7"/>
  <c r="A39" i="7"/>
  <c r="C38" i="7"/>
  <c r="B38" i="7"/>
  <c r="A38" i="7"/>
  <c r="C37" i="7"/>
  <c r="B37" i="7"/>
  <c r="A37" i="7"/>
  <c r="I36" i="7"/>
  <c r="H36" i="7"/>
  <c r="B36" i="7"/>
  <c r="A36" i="7"/>
  <c r="B35" i="7"/>
  <c r="A35" i="7"/>
  <c r="C34" i="7"/>
  <c r="C33" i="7"/>
  <c r="B33" i="7"/>
  <c r="A33" i="7"/>
  <c r="I29" i="7"/>
  <c r="H29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C16" i="7"/>
  <c r="B16" i="7"/>
  <c r="A16" i="7"/>
  <c r="I14" i="7"/>
  <c r="H14" i="7"/>
  <c r="I5" i="7"/>
  <c r="H5" i="7"/>
  <c r="I4" i="7"/>
  <c r="H4" i="7"/>
  <c r="I2" i="7"/>
  <c r="H2" i="7"/>
  <c r="H235" i="7" l="1"/>
  <c r="I235" i="7"/>
</calcChain>
</file>

<file path=xl/sharedStrings.xml><?xml version="1.0" encoding="utf-8"?>
<sst xmlns="http://schemas.openxmlformats.org/spreadsheetml/2006/main" count="503" uniqueCount="249">
  <si>
    <t>Número de Expediente</t>
  </si>
  <si>
    <t>Fecha de solicitud de validación</t>
  </si>
  <si>
    <t xml:space="preserve">Fecha de Respuesta al Consumidor </t>
  </si>
  <si>
    <t>Agente Económico / Promotora</t>
  </si>
  <si>
    <t>Costo inicial de la vivienda</t>
  </si>
  <si>
    <t>Incremento de costos comunicado
por el promotor B/.</t>
  </si>
  <si>
    <t>Incremento de costos validado por la DNLC en B/.</t>
  </si>
  <si>
    <t>% de Costos Validados</t>
  </si>
  <si>
    <t>Ahorro en Balboas</t>
  </si>
  <si>
    <t>Detalle de Expedientes</t>
  </si>
  <si>
    <t>SV-311-16</t>
  </si>
  <si>
    <t>Residencial el Torreón, S.A.  (Residencial el Torreón)</t>
  </si>
  <si>
    <t>SV-313-16</t>
  </si>
  <si>
    <t>Promotora Buenavista, S.A. (P.H. Alta Terra)</t>
  </si>
  <si>
    <t>Nota especial sobre otros aumentos</t>
  </si>
  <si>
    <t>SV-314-16</t>
  </si>
  <si>
    <t>Brisas de San Francisco, S.A. (P.H. Sky Park)</t>
  </si>
  <si>
    <t>SV-001-17</t>
  </si>
  <si>
    <t>Desarrollo Iglesia de Piedra, S.A. (P.H. Alegría)</t>
  </si>
  <si>
    <t>SV-002-17</t>
  </si>
  <si>
    <t>SV-003-17</t>
  </si>
  <si>
    <t>SV-004-17</t>
  </si>
  <si>
    <t>SV-006-17</t>
  </si>
  <si>
    <t>SV-005-17</t>
  </si>
  <si>
    <t>Residential Group, S.A. (The Village Beach Residences)</t>
  </si>
  <si>
    <t>Solicitud fuera del termino de 1 año de reclamaciòn</t>
  </si>
  <si>
    <t>SV-007-17</t>
  </si>
  <si>
    <t>SV-010-17</t>
  </si>
  <si>
    <t>SV-012-17</t>
  </si>
  <si>
    <t>SV-269-16</t>
  </si>
  <si>
    <t>Unhabitat, S.A. (Brisas del Sur Residencial)</t>
  </si>
  <si>
    <t>SV-289-16</t>
  </si>
  <si>
    <t>Condominio Carlton, S.A. (P.H. Pacific Hills Elite 500)</t>
  </si>
  <si>
    <t>Verificación Previa</t>
  </si>
  <si>
    <t>Punta Paraíso Village, S.A. (Punta Paraíso Village)</t>
  </si>
  <si>
    <t>SV-014-17</t>
  </si>
  <si>
    <t>SV-016-17</t>
  </si>
  <si>
    <t>Villa del Bosque, S.A. (Modelo El Roble) (Fase II)</t>
  </si>
  <si>
    <t>SV-025-17</t>
  </si>
  <si>
    <t>JHM Development, S.A. (P.H Torres de Castilla)</t>
  </si>
  <si>
    <t>SV-286-16</t>
  </si>
  <si>
    <t>Avance Urbano, S.A. (P.H. Ibiza Ciudad de Panamá Bay View)</t>
  </si>
  <si>
    <t>SV-023-17</t>
  </si>
  <si>
    <t>SV-026-17</t>
  </si>
  <si>
    <t>IAR Group, S.A. (P.H. River City)</t>
  </si>
  <si>
    <t>SV-009-17</t>
  </si>
  <si>
    <t>Comateca Panamà, S.A. (P.H. Residencial Las Lajas. Fase II)</t>
  </si>
  <si>
    <t>SV-015-17</t>
  </si>
  <si>
    <t>SV-017-17</t>
  </si>
  <si>
    <t>SV-018-17</t>
  </si>
  <si>
    <t>SV-019-17</t>
  </si>
  <si>
    <t>SV-020-17</t>
  </si>
  <si>
    <t>SV-308-16</t>
  </si>
  <si>
    <t>SV-022-17</t>
  </si>
  <si>
    <t>SV-027-17</t>
  </si>
  <si>
    <t>SV-037-17</t>
  </si>
  <si>
    <t>SV-030-17</t>
  </si>
  <si>
    <t>Property Investment Develop, S.A. (P.H. Premium)</t>
  </si>
  <si>
    <t>Betesh Properties, S.A. (P.H. Ambar Tower)</t>
  </si>
  <si>
    <t>Inversiones Panamá Mountain View, S.A. (Aviñon Towers -Torre II)</t>
  </si>
  <si>
    <t>Carrasquilla Developerts Corp. (P.H. Vista Verde)</t>
  </si>
  <si>
    <t>SV-295-16</t>
  </si>
  <si>
    <t>Estrucuturas Alfa, S.A. (P.H. Terrazas del Rey - Torre 400)</t>
  </si>
  <si>
    <t>Amigos Constructores S.A.  (P.H. Parques del Carmen)</t>
  </si>
  <si>
    <t>Lasa  Development, S.A. (Proyecto Leaf Tower)</t>
  </si>
  <si>
    <t>Ventas y Proyectos, S.A. (Condominio Mirador Costa del Este)</t>
  </si>
  <si>
    <t>Edison Gardens, Corp. (P.H. Luxor Towers 300)</t>
  </si>
  <si>
    <t>Lausana Overseas, S.A. (P.H. Solok)</t>
  </si>
  <si>
    <t>Paradise Point Coronado, S.A. (P.H. Paradise Point)</t>
  </si>
  <si>
    <t>Paradise Point Coronado S.A. (P.H. Paradise Point)</t>
  </si>
  <si>
    <t>SV-085-17</t>
  </si>
  <si>
    <t>SV-096-17</t>
  </si>
  <si>
    <t>SV-097-17</t>
  </si>
  <si>
    <t>Isthmus Real Estate Development Copr. (P.H. Simjá)</t>
  </si>
  <si>
    <t>161.397.00</t>
  </si>
  <si>
    <t>Inversiones Calle Estudiante S.A. (P.H. Vistas de Ancón)</t>
  </si>
  <si>
    <t>Nota especial por cobro anticipado al 80% de avance de obra</t>
  </si>
  <si>
    <t>SV-095-17</t>
  </si>
  <si>
    <t>SV-099-17</t>
  </si>
  <si>
    <t>SV-100-17</t>
  </si>
  <si>
    <t>SV-101-17</t>
  </si>
  <si>
    <t>SV-102-17</t>
  </si>
  <si>
    <t>SV-103-17</t>
  </si>
  <si>
    <t>SV-105-17</t>
  </si>
  <si>
    <t>SV-106-17</t>
  </si>
  <si>
    <t>Isthmus Real Estate Development, CORP. (P.H. Simja)</t>
  </si>
  <si>
    <t>SV-107-17</t>
  </si>
  <si>
    <t>SV-109-17</t>
  </si>
  <si>
    <t>SV-110-17</t>
  </si>
  <si>
    <t>SV-111-17</t>
  </si>
  <si>
    <t>SV-114-17</t>
  </si>
  <si>
    <t>Desarrolladora Torres del Este, S.A. (P.H. Torres del Este-Torre II)</t>
  </si>
  <si>
    <t xml:space="preserve">Nota especial para la consumidora. </t>
  </si>
  <si>
    <t>SV-116-17</t>
  </si>
  <si>
    <t>SV-118-17</t>
  </si>
  <si>
    <t>Casa Group, INC. (La Reserva)</t>
  </si>
  <si>
    <t>Validación Previa -  Proyecto Validado</t>
  </si>
  <si>
    <t>SV-120-17</t>
  </si>
  <si>
    <t>SV-104-17</t>
  </si>
  <si>
    <t>SV-127-17</t>
  </si>
  <si>
    <t>SV-124-17</t>
  </si>
  <si>
    <t>SV-129-17</t>
  </si>
  <si>
    <t>SV-113-17</t>
  </si>
  <si>
    <t>SV-123-17</t>
  </si>
  <si>
    <t>SV-134-17</t>
  </si>
  <si>
    <t>SV-135-17</t>
  </si>
  <si>
    <t>SV-094-17</t>
  </si>
  <si>
    <t>SV-137-17</t>
  </si>
  <si>
    <t>SV-139-17</t>
  </si>
  <si>
    <t>Inversiones Panamá Mountain View, S.A. (Aviñon Towers -Torre I)</t>
  </si>
  <si>
    <t>SV-140-17</t>
  </si>
  <si>
    <t>SV-141-17</t>
  </si>
  <si>
    <t>SV-142-17</t>
  </si>
  <si>
    <t>SV-144-17</t>
  </si>
  <si>
    <t>Krishel Investments, INC. (P.H. Riverside at Parque Lefevre)</t>
  </si>
  <si>
    <t>SV-115-17</t>
  </si>
  <si>
    <t>Promotora Terrazas del Parque II, S.A. (P.H. Delavista)</t>
  </si>
  <si>
    <t>SV-084-17</t>
  </si>
  <si>
    <t>Grupo Jec de Panamá, S.A. (P.H. Park City Tower)</t>
  </si>
  <si>
    <t>SV-086-17</t>
  </si>
  <si>
    <t>SV-087-17</t>
  </si>
  <si>
    <t>SV-089-17</t>
  </si>
  <si>
    <t>SV-090-17</t>
  </si>
  <si>
    <t>SV-091-17</t>
  </si>
  <si>
    <t>SV-093-17</t>
  </si>
  <si>
    <t>SV-098-17</t>
  </si>
  <si>
    <t>Promotora Inmobiliaria Santerra, S.A. (P.H. Santerra)</t>
  </si>
  <si>
    <t>SV-112-17</t>
  </si>
  <si>
    <t>SV-117-17</t>
  </si>
  <si>
    <t>SV-122-17</t>
  </si>
  <si>
    <t>SV-125-17</t>
  </si>
  <si>
    <t>SV-130-17</t>
  </si>
  <si>
    <t>SV-133-17</t>
  </si>
  <si>
    <t>SV-131-17</t>
  </si>
  <si>
    <t>Altos de Miraflores, S.A. (P.H. SKY Point Towers)</t>
  </si>
  <si>
    <t>SV-148-17</t>
  </si>
  <si>
    <t>SV-138-17</t>
  </si>
  <si>
    <t>SV-108-17</t>
  </si>
  <si>
    <t>Desarrollo Zom, S.A. (P.H. River One)</t>
  </si>
  <si>
    <t>SV-160-17</t>
  </si>
  <si>
    <t>SV-163-17</t>
  </si>
  <si>
    <t>SV-167-17</t>
  </si>
  <si>
    <t>SV-121-17</t>
  </si>
  <si>
    <t>Promotora Nuevas Villas, S.A. (La Sierra Club Residencial-Etapa 2)</t>
  </si>
  <si>
    <t>SV-170-17</t>
  </si>
  <si>
    <t>Bogus Invest, S.A. (Condominio Parkside)</t>
  </si>
  <si>
    <t xml:space="preserve">Desistimiento </t>
  </si>
  <si>
    <t>Bali Development Corp. (P.H. Bali)</t>
  </si>
  <si>
    <t>Ferrocarril Hercesa Gestiones y Desarrollo Inmobilarios de  Panamá, S.A. (P.H. Taurus Tower)</t>
  </si>
  <si>
    <t>Shelby Oaks, S.A. (P.H. ILO)</t>
  </si>
  <si>
    <t>SV-083-17</t>
  </si>
  <si>
    <t>Nuevas  Raices, S.A. (P.H. Dalmare)</t>
  </si>
  <si>
    <t>SV-088-17</t>
  </si>
  <si>
    <t>Validación Previa -  Proyecto No Validado (Se archivo el expediente)</t>
  </si>
  <si>
    <t>SV-092-17</t>
  </si>
  <si>
    <t>SV-119-17</t>
  </si>
  <si>
    <t>SV-126-17</t>
  </si>
  <si>
    <t>SV-128-17</t>
  </si>
  <si>
    <t>Deluxe Residences, S.A. (P.H. Deluxe Residences)</t>
  </si>
  <si>
    <t>(Desistimiento) Verificación Previa</t>
  </si>
  <si>
    <t>SV-132-17</t>
  </si>
  <si>
    <t>Promotora Inmobiliaria Sorrento, S.A. (P.H. Torre Sorrento)</t>
  </si>
  <si>
    <t>SV-136-17</t>
  </si>
  <si>
    <t>SV-143-17</t>
  </si>
  <si>
    <t>SV-145-17</t>
  </si>
  <si>
    <t>SV-146-17</t>
  </si>
  <si>
    <t>SV-147-17</t>
  </si>
  <si>
    <t>SV-149-17</t>
  </si>
  <si>
    <t>SV-150-17</t>
  </si>
  <si>
    <t>SV-151-17</t>
  </si>
  <si>
    <t>SV-152-17</t>
  </si>
  <si>
    <t>SV-153-17</t>
  </si>
  <si>
    <t>SV-154-17</t>
  </si>
  <si>
    <t>SV-155-17</t>
  </si>
  <si>
    <t>SV-156-17</t>
  </si>
  <si>
    <t>SV-157-17</t>
  </si>
  <si>
    <t>SV-158-17</t>
  </si>
  <si>
    <t>SV-159-17</t>
  </si>
  <si>
    <t>SV-161-17</t>
  </si>
  <si>
    <t>SV-162-17</t>
  </si>
  <si>
    <t>SV-164-17</t>
  </si>
  <si>
    <t>SV-165-17</t>
  </si>
  <si>
    <t>SV-166-17</t>
  </si>
  <si>
    <t>SV-168-17</t>
  </si>
  <si>
    <t>SV-169-17</t>
  </si>
  <si>
    <t>SV-171-17</t>
  </si>
  <si>
    <t>Compañía de Lefevre, S.A. (P.H. Lefevre 75)</t>
  </si>
  <si>
    <t>SV-172-17</t>
  </si>
  <si>
    <t>SV-173-17</t>
  </si>
  <si>
    <t>SV-174-17</t>
  </si>
  <si>
    <t>SV-175-17</t>
  </si>
  <si>
    <t>SV-176-17</t>
  </si>
  <si>
    <t>SV-177-17</t>
  </si>
  <si>
    <t>SV-178-17</t>
  </si>
  <si>
    <t>SV-179-17</t>
  </si>
  <si>
    <t>SV-180-17</t>
  </si>
  <si>
    <t>SV-181-17</t>
  </si>
  <si>
    <t>SV-182-17</t>
  </si>
  <si>
    <t>SV-183-17</t>
  </si>
  <si>
    <t>SV-184-17</t>
  </si>
  <si>
    <t>SV-185-17</t>
  </si>
  <si>
    <t>SV-186-17</t>
  </si>
  <si>
    <t>Mystic Valley, S.A. (P.H. Mystic Valley-Torre 100)</t>
  </si>
  <si>
    <t>SV-187-17</t>
  </si>
  <si>
    <t>SV-188-17</t>
  </si>
  <si>
    <t>SV-189-17</t>
  </si>
  <si>
    <t>SV-190-17</t>
  </si>
  <si>
    <t>SV-191-17</t>
  </si>
  <si>
    <t>SV-192-17</t>
  </si>
  <si>
    <t>SV-193-17</t>
  </si>
  <si>
    <t>SV-194-17</t>
  </si>
  <si>
    <t>SV-195-17</t>
  </si>
  <si>
    <t>SV-196-17</t>
  </si>
  <si>
    <t>SV-197-17</t>
  </si>
  <si>
    <t>Mystic Valley, S.A. (P.H. Mystic Valley-Torre 200)</t>
  </si>
  <si>
    <t>SV-198-17</t>
  </si>
  <si>
    <t>SV-199-17</t>
  </si>
  <si>
    <t>SV-200-17</t>
  </si>
  <si>
    <t>SV-201-17</t>
  </si>
  <si>
    <t>SV-202-17</t>
  </si>
  <si>
    <t>Villa del Bosque, S.A. (Modelo El Roble) (Fase III)</t>
  </si>
  <si>
    <t>SV-203-17</t>
  </si>
  <si>
    <t>SV-204-17</t>
  </si>
  <si>
    <t>SV-206-17</t>
  </si>
  <si>
    <t>SV-207-17</t>
  </si>
  <si>
    <t>SV-208-17</t>
  </si>
  <si>
    <t>SV-209-17</t>
  </si>
  <si>
    <t>SV-210-17</t>
  </si>
  <si>
    <t>SV-211-17</t>
  </si>
  <si>
    <t>128.450.00</t>
  </si>
  <si>
    <t>SV-212-17</t>
  </si>
  <si>
    <t>SV-213-17</t>
  </si>
  <si>
    <t>SV-214-17</t>
  </si>
  <si>
    <t>SV-215-17</t>
  </si>
  <si>
    <t>117.650.00</t>
  </si>
  <si>
    <t>SV-216-17</t>
  </si>
  <si>
    <t>SV-217-17</t>
  </si>
  <si>
    <t>SV-218-17</t>
  </si>
  <si>
    <t>Jas Developers, S.A. (Residencial Altos de Zona Libre)</t>
  </si>
  <si>
    <t>SV-219-17</t>
  </si>
  <si>
    <t>Promotora ADP, S.A. (P.H. Altos del Parque)</t>
  </si>
  <si>
    <t>SV-221-17</t>
  </si>
  <si>
    <t>SV-222-17</t>
  </si>
  <si>
    <t>SV-223-17</t>
  </si>
  <si>
    <t>SV-224-17</t>
  </si>
  <si>
    <t>Inversiones Del Rocío (P.H. Conjunto Vistas Del Rocio)</t>
  </si>
  <si>
    <t>SV-225-17</t>
  </si>
  <si>
    <t>SV-229-17</t>
  </si>
  <si>
    <t>No entregaron Información Nota especial sobre otros aumentos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</si>
</sst>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3" fillId="3" borderId="1" xfId="0" applyFont="1" applyFill="1" applyBorder="1" applyAlignment="1">
      <alignment horizontal="center" vertical="center" wrapText="1"/>
    </xf>
    <xf numFmtId="15" fontId="3" fillId="3" borderId="2" xfId="0" applyNumberFormat="1" applyFont="1" applyFill="1" applyBorder="1" applyAlignment="1">
      <alignment horizontal="center" vertical="center" wrapText="1"/>
    </xf>
    <xf numFmtId="15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9" fontId="2" fillId="4" borderId="6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15" fontId="3" fillId="3" borderId="5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5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9" fontId="2" fillId="4" borderId="8" xfId="0" applyNumberFormat="1" applyFont="1" applyFill="1" applyBorder="1" applyAlignment="1">
      <alignment horizontal="center" vertical="center" wrapText="1"/>
    </xf>
    <xf numFmtId="15" fontId="3" fillId="5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/>
    <xf numFmtId="0" fontId="5" fillId="5" borderId="0" xfId="0" applyFont="1" applyFill="1"/>
    <xf numFmtId="0" fontId="0" fillId="5" borderId="0" xfId="0" applyFont="1" applyFill="1" applyBorder="1"/>
    <xf numFmtId="0" fontId="0" fillId="5" borderId="0" xfId="0" applyFont="1" applyFill="1"/>
    <xf numFmtId="0" fontId="3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9" fontId="2" fillId="4" borderId="7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5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Border="1" applyAlignment="1">
      <alignment horizontal="center" vertical="center" wrapText="1"/>
    </xf>
    <xf numFmtId="15" fontId="3" fillId="6" borderId="5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4" fontId="3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5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15" fontId="2" fillId="5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5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5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/>
    <xf numFmtId="4" fontId="3" fillId="3" borderId="1" xfId="0" applyNumberFormat="1" applyFont="1" applyFill="1" applyBorder="1" applyAlignment="1">
      <alignment horizontal="center" vertical="center"/>
    </xf>
    <xf numFmtId="15" fontId="3" fillId="5" borderId="10" xfId="0" applyNumberFormat="1" applyFont="1" applyFill="1" applyBorder="1" applyAlignment="1">
      <alignment horizontal="center" vertical="center" wrapText="1"/>
    </xf>
    <xf numFmtId="15" fontId="3" fillId="3" borderId="10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/>
    <xf numFmtId="0" fontId="3" fillId="0" borderId="4" xfId="0" applyFont="1" applyBorder="1" applyAlignment="1">
      <alignment horizontal="center" vertical="center" wrapText="1"/>
    </xf>
    <xf numFmtId="15" fontId="3" fillId="0" borderId="10" xfId="0" applyNumberFormat="1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9" fontId="2" fillId="4" borderId="0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15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5" fontId="3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4" fontId="3" fillId="7" borderId="2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15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4" fontId="6" fillId="7" borderId="2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center" vertical="center"/>
    </xf>
    <xf numFmtId="0" fontId="3" fillId="7" borderId="5" xfId="0" applyNumberFormat="1" applyFont="1" applyFill="1" applyBorder="1" applyAlignment="1">
      <alignment horizontal="center" vertical="center" wrapText="1"/>
    </xf>
    <xf numFmtId="0" fontId="6" fillId="7" borderId="5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15" fontId="6" fillId="7" borderId="2" xfId="0" applyNumberFormat="1" applyFont="1" applyFill="1" applyBorder="1" applyAlignment="1">
      <alignment horizontal="left" vertical="center" wrapText="1"/>
    </xf>
    <xf numFmtId="4" fontId="3" fillId="3" borderId="13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center" vertical="center" wrapText="1"/>
    </xf>
    <xf numFmtId="4" fontId="3" fillId="5" borderId="13" xfId="0" applyNumberFormat="1" applyFont="1" applyFill="1" applyBorder="1" applyAlignment="1">
      <alignment horizontal="center" vertical="center"/>
    </xf>
    <xf numFmtId="4" fontId="3" fillId="5" borderId="13" xfId="0" applyNumberFormat="1" applyFont="1" applyFill="1" applyBorder="1" applyAlignment="1">
      <alignment horizontal="center" vertical="center" wrapText="1"/>
    </xf>
    <xf numFmtId="4" fontId="3" fillId="5" borderId="14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/>
    </xf>
    <xf numFmtId="15" fontId="3" fillId="5" borderId="2" xfId="0" applyNumberFormat="1" applyFont="1" applyFill="1" applyBorder="1" applyAlignment="1">
      <alignment horizontal="left" vertical="center" wrapText="1"/>
    </xf>
    <xf numFmtId="15" fontId="3" fillId="3" borderId="2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15" fontId="6" fillId="2" borderId="16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9" fontId="7" fillId="2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AAC%202017\Cuadro%20de%20T&#233;rminos%20de%20Solicitudes%20de%20Validaci&#243;n%20actualizad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rminos"/>
      <sheetName val="Estadísticas UAAC 2017"/>
      <sheetName val="sep 2017"/>
      <sheetName val="Hoja4"/>
      <sheetName val="Hoja3"/>
      <sheetName val="Hoja de Control Abogados"/>
      <sheetName val="Hoja de Control Economistas"/>
      <sheetName val="Hoja1"/>
      <sheetName val="Informe de la Nación Cifras"/>
      <sheetName val="Hoja2"/>
      <sheetName val="Datos de Consumidores"/>
      <sheetName val="Estadísticas"/>
      <sheetName val="Hoja5"/>
      <sheetName val="Hoja6"/>
      <sheetName val="Hoja7"/>
    </sheetNames>
    <sheetDataSet>
      <sheetData sheetId="0">
        <row r="9">
          <cell r="B9" t="str">
            <v>SV-008-17</v>
          </cell>
          <cell r="D9">
            <v>42741</v>
          </cell>
        </row>
        <row r="12">
          <cell r="B12" t="str">
            <v>SV-011-17</v>
          </cell>
          <cell r="D12">
            <v>42751</v>
          </cell>
        </row>
        <row r="14">
          <cell r="B14" t="str">
            <v>SV-013-17</v>
          </cell>
          <cell r="D14">
            <v>42751</v>
          </cell>
          <cell r="R14">
            <v>42759</v>
          </cell>
        </row>
        <row r="22">
          <cell r="B22" t="str">
            <v>SV-021-17</v>
          </cell>
          <cell r="D22">
            <v>42766</v>
          </cell>
        </row>
        <row r="25">
          <cell r="B25" t="str">
            <v>SV-024-17</v>
          </cell>
          <cell r="D25">
            <v>42772</v>
          </cell>
        </row>
        <row r="29">
          <cell r="B29" t="str">
            <v>SV-028-17</v>
          </cell>
          <cell r="D29">
            <v>42773</v>
          </cell>
        </row>
        <row r="30">
          <cell r="B30" t="str">
            <v>SV-029-17</v>
          </cell>
          <cell r="D30">
            <v>42776</v>
          </cell>
          <cell r="R30">
            <v>42815</v>
          </cell>
        </row>
        <row r="31">
          <cell r="R31">
            <v>42815</v>
          </cell>
        </row>
        <row r="32">
          <cell r="B32" t="str">
            <v>SV-031-17</v>
          </cell>
          <cell r="D32">
            <v>42779</v>
          </cell>
        </row>
        <row r="33">
          <cell r="B33" t="str">
            <v>SV-032-17</v>
          </cell>
        </row>
        <row r="34">
          <cell r="B34" t="str">
            <v>SV-033-17</v>
          </cell>
          <cell r="D34">
            <v>42779</v>
          </cell>
        </row>
        <row r="35">
          <cell r="B35" t="str">
            <v>SV-034-17</v>
          </cell>
          <cell r="D35">
            <v>42781</v>
          </cell>
        </row>
        <row r="36">
          <cell r="B36" t="str">
            <v>SV-035-17</v>
          </cell>
          <cell r="D36">
            <v>42781</v>
          </cell>
          <cell r="R36">
            <v>42821</v>
          </cell>
        </row>
        <row r="37">
          <cell r="B37" t="str">
            <v>SV-036-17</v>
          </cell>
          <cell r="D37">
            <v>42786</v>
          </cell>
          <cell r="R37">
            <v>42822</v>
          </cell>
        </row>
        <row r="39">
          <cell r="B39" t="str">
            <v>SV-038-17</v>
          </cell>
          <cell r="D39">
            <v>42789</v>
          </cell>
          <cell r="R39">
            <v>42822</v>
          </cell>
        </row>
        <row r="40">
          <cell r="B40" t="str">
            <v>SV-039-17</v>
          </cell>
          <cell r="D40">
            <v>42803</v>
          </cell>
        </row>
        <row r="41">
          <cell r="B41" t="str">
            <v>SV-040-17</v>
          </cell>
          <cell r="D41">
            <v>42803</v>
          </cell>
          <cell r="R41">
            <v>42830</v>
          </cell>
        </row>
        <row r="42">
          <cell r="B42" t="str">
            <v>SV-041-17</v>
          </cell>
          <cell r="D42">
            <v>42803</v>
          </cell>
        </row>
        <row r="43">
          <cell r="B43" t="str">
            <v>SV-042-17</v>
          </cell>
          <cell r="D43">
            <v>42804</v>
          </cell>
        </row>
        <row r="44">
          <cell r="B44" t="str">
            <v>SV-043-17</v>
          </cell>
          <cell r="D44">
            <v>42809</v>
          </cell>
        </row>
        <row r="45">
          <cell r="B45" t="str">
            <v>SV-044-17</v>
          </cell>
          <cell r="D45">
            <v>42810</v>
          </cell>
        </row>
        <row r="46">
          <cell r="B46" t="str">
            <v>SV-045-17</v>
          </cell>
          <cell r="D46">
            <v>42815</v>
          </cell>
        </row>
        <row r="47">
          <cell r="B47" t="str">
            <v>SV-046-17</v>
          </cell>
          <cell r="D47">
            <v>42815</v>
          </cell>
        </row>
        <row r="48">
          <cell r="B48" t="str">
            <v>SV-047-17</v>
          </cell>
          <cell r="D48">
            <v>42817</v>
          </cell>
        </row>
        <row r="49">
          <cell r="B49" t="str">
            <v>SV-048-17</v>
          </cell>
          <cell r="D49">
            <v>42828</v>
          </cell>
        </row>
        <row r="50">
          <cell r="B50" t="str">
            <v>SV-049-17</v>
          </cell>
          <cell r="D50">
            <v>42829</v>
          </cell>
        </row>
        <row r="51">
          <cell r="B51" t="str">
            <v>SV-050-17</v>
          </cell>
          <cell r="D51">
            <v>42837</v>
          </cell>
        </row>
        <row r="52">
          <cell r="B52" t="str">
            <v>SV-051-17</v>
          </cell>
          <cell r="D52">
            <v>42843</v>
          </cell>
          <cell r="R52">
            <v>42878</v>
          </cell>
        </row>
        <row r="53">
          <cell r="B53" t="str">
            <v>SV-052-17</v>
          </cell>
          <cell r="D53">
            <v>42844</v>
          </cell>
          <cell r="R53">
            <v>42845</v>
          </cell>
        </row>
        <row r="54">
          <cell r="B54" t="str">
            <v>SV-053-17</v>
          </cell>
          <cell r="D54">
            <v>42845</v>
          </cell>
        </row>
        <row r="55">
          <cell r="B55" t="str">
            <v>SV-054-17</v>
          </cell>
          <cell r="D55">
            <v>42846</v>
          </cell>
        </row>
        <row r="56">
          <cell r="B56" t="str">
            <v>SV-055-17</v>
          </cell>
          <cell r="D56">
            <v>42846</v>
          </cell>
        </row>
        <row r="57">
          <cell r="B57" t="str">
            <v>SV-056-17</v>
          </cell>
          <cell r="D57">
            <v>42849</v>
          </cell>
        </row>
        <row r="58">
          <cell r="B58" t="str">
            <v>SV-057-17</v>
          </cell>
          <cell r="D58">
            <v>42849</v>
          </cell>
        </row>
        <row r="59">
          <cell r="B59" t="str">
            <v>SV-058-17</v>
          </cell>
          <cell r="D59">
            <v>42851</v>
          </cell>
        </row>
        <row r="60">
          <cell r="B60" t="str">
            <v>SV-059-17</v>
          </cell>
          <cell r="D60">
            <v>42852</v>
          </cell>
        </row>
        <row r="61">
          <cell r="B61" t="str">
            <v>SV-060-17</v>
          </cell>
          <cell r="D61">
            <v>42853</v>
          </cell>
        </row>
        <row r="62">
          <cell r="B62" t="str">
            <v>SV-061-17</v>
          </cell>
          <cell r="D62">
            <v>42853</v>
          </cell>
          <cell r="R62">
            <v>42887</v>
          </cell>
        </row>
        <row r="63">
          <cell r="B63" t="str">
            <v>SV-062-17</v>
          </cell>
          <cell r="D63">
            <v>42853</v>
          </cell>
        </row>
        <row r="64">
          <cell r="B64" t="str">
            <v>SV-063-17</v>
          </cell>
          <cell r="D64">
            <v>42860</v>
          </cell>
        </row>
        <row r="65">
          <cell r="B65" t="str">
            <v>SV-064-17</v>
          </cell>
          <cell r="D65">
            <v>42860</v>
          </cell>
        </row>
        <row r="66">
          <cell r="B66" t="str">
            <v>SV-065-17</v>
          </cell>
          <cell r="D66">
            <v>42863</v>
          </cell>
        </row>
        <row r="67">
          <cell r="B67" t="str">
            <v>SV-066-17</v>
          </cell>
          <cell r="D67">
            <v>42863</v>
          </cell>
        </row>
        <row r="68">
          <cell r="B68" t="str">
            <v>SV-067-17</v>
          </cell>
          <cell r="D68">
            <v>42866</v>
          </cell>
          <cell r="R68">
            <v>42870</v>
          </cell>
        </row>
        <row r="69">
          <cell r="B69" t="str">
            <v>SV-068-17</v>
          </cell>
          <cell r="D69">
            <v>42870</v>
          </cell>
        </row>
        <row r="70">
          <cell r="B70" t="str">
            <v>SV-069-17</v>
          </cell>
          <cell r="D70">
            <v>42874</v>
          </cell>
        </row>
        <row r="71">
          <cell r="B71" t="str">
            <v>SV-070-17</v>
          </cell>
          <cell r="D71">
            <v>42881</v>
          </cell>
        </row>
        <row r="72">
          <cell r="B72" t="str">
            <v>SV-071-17</v>
          </cell>
          <cell r="D72">
            <v>42881</v>
          </cell>
        </row>
        <row r="73">
          <cell r="B73" t="str">
            <v>SV-072-17</v>
          </cell>
          <cell r="D73">
            <v>42886</v>
          </cell>
        </row>
        <row r="74">
          <cell r="B74" t="str">
            <v>SV-073-17</v>
          </cell>
          <cell r="D74">
            <v>42886</v>
          </cell>
        </row>
        <row r="75">
          <cell r="B75" t="str">
            <v>SV-074-17</v>
          </cell>
          <cell r="D75">
            <v>42886</v>
          </cell>
        </row>
        <row r="76">
          <cell r="B76" t="str">
            <v>SV-075-17</v>
          </cell>
          <cell r="D76">
            <v>42886</v>
          </cell>
        </row>
        <row r="77">
          <cell r="B77" t="str">
            <v>SV-076-17</v>
          </cell>
          <cell r="D77">
            <v>42891</v>
          </cell>
        </row>
        <row r="78">
          <cell r="B78" t="str">
            <v>SV-077-17</v>
          </cell>
          <cell r="D78">
            <v>42893</v>
          </cell>
        </row>
        <row r="79">
          <cell r="B79" t="str">
            <v>SV-078-17</v>
          </cell>
          <cell r="D79">
            <v>42893</v>
          </cell>
        </row>
        <row r="80">
          <cell r="B80" t="str">
            <v>SV-079-17</v>
          </cell>
          <cell r="D80">
            <v>42893</v>
          </cell>
        </row>
        <row r="81">
          <cell r="B81" t="str">
            <v>SV-080-17</v>
          </cell>
          <cell r="D81">
            <v>42898</v>
          </cell>
        </row>
        <row r="82">
          <cell r="B82" t="str">
            <v>SV-081-17</v>
          </cell>
          <cell r="D82">
            <v>42899</v>
          </cell>
        </row>
        <row r="83">
          <cell r="B83" t="str">
            <v>SV-082-17</v>
          </cell>
          <cell r="D83">
            <v>42899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5"/>
  <sheetViews>
    <sheetView tabSelected="1" workbookViewId="0">
      <selection activeCell="A215" sqref="A215:XFD215"/>
    </sheetView>
  </sheetViews>
  <sheetFormatPr baseColWidth="10" defaultRowHeight="15" x14ac:dyDescent="0.25"/>
  <cols>
    <col min="1" max="1" width="13" style="51" customWidth="1"/>
    <col min="2" max="2" width="14.85546875" style="51" customWidth="1"/>
    <col min="3" max="3" width="14" style="51" customWidth="1"/>
    <col min="4" max="4" width="28.42578125" style="114" customWidth="1"/>
    <col min="5" max="5" width="16.28515625" style="51" customWidth="1"/>
    <col min="6" max="6" width="20.28515625" style="115" customWidth="1"/>
    <col min="7" max="7" width="14.85546875" style="51" customWidth="1"/>
    <col min="8" max="8" width="13.85546875" style="51" customWidth="1"/>
    <col min="9" max="9" width="14.5703125" style="51" customWidth="1"/>
    <col min="10" max="10" width="16.85546875" style="51" customWidth="1"/>
    <col min="11" max="11" width="11.42578125" style="50"/>
    <col min="12" max="16384" width="11.42578125" style="51"/>
  </cols>
  <sheetData>
    <row r="1" spans="1:19" s="7" customFormat="1" ht="63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6"/>
    </row>
    <row r="2" spans="1:19" s="7" customFormat="1" ht="30.75" thickBot="1" x14ac:dyDescent="0.3">
      <c r="A2" s="8" t="s">
        <v>10</v>
      </c>
      <c r="B2" s="9">
        <v>42732</v>
      </c>
      <c r="C2" s="10">
        <v>42739</v>
      </c>
      <c r="D2" s="11" t="s">
        <v>11</v>
      </c>
      <c r="E2" s="12">
        <v>30000</v>
      </c>
      <c r="F2" s="13">
        <v>10000</v>
      </c>
      <c r="G2" s="13">
        <v>0</v>
      </c>
      <c r="H2" s="14">
        <f>G2/F2</f>
        <v>0</v>
      </c>
      <c r="I2" s="15">
        <f>F2-G2</f>
        <v>10000</v>
      </c>
      <c r="J2" s="16"/>
      <c r="K2" s="6"/>
    </row>
    <row r="3" spans="1:19" s="7" customFormat="1" ht="45.75" thickBot="1" x14ac:dyDescent="0.3">
      <c r="A3" s="8" t="s">
        <v>12</v>
      </c>
      <c r="B3" s="9">
        <v>42734</v>
      </c>
      <c r="C3" s="9">
        <v>42739</v>
      </c>
      <c r="D3" s="11" t="s">
        <v>13</v>
      </c>
      <c r="E3" s="17"/>
      <c r="F3" s="13"/>
      <c r="G3" s="13"/>
      <c r="H3" s="15"/>
      <c r="I3" s="18"/>
      <c r="J3" s="17" t="s">
        <v>14</v>
      </c>
      <c r="K3" s="6"/>
    </row>
    <row r="4" spans="1:19" s="7" customFormat="1" ht="30.75" thickBot="1" x14ac:dyDescent="0.3">
      <c r="A4" s="19" t="s">
        <v>15</v>
      </c>
      <c r="B4" s="20">
        <v>42734</v>
      </c>
      <c r="C4" s="20">
        <v>42739</v>
      </c>
      <c r="D4" s="21" t="s">
        <v>16</v>
      </c>
      <c r="E4" s="22">
        <v>120000</v>
      </c>
      <c r="F4" s="22">
        <v>8601.2000000000007</v>
      </c>
      <c r="G4" s="22">
        <v>8601.2000000000007</v>
      </c>
      <c r="H4" s="23">
        <f>G4/F4</f>
        <v>1</v>
      </c>
      <c r="I4" s="18">
        <f>F4-G4</f>
        <v>0</v>
      </c>
      <c r="J4" s="24"/>
      <c r="K4" s="6"/>
    </row>
    <row r="5" spans="1:19" s="7" customFormat="1" ht="30.75" thickBot="1" x14ac:dyDescent="0.3">
      <c r="A5" s="19" t="s">
        <v>17</v>
      </c>
      <c r="B5" s="20">
        <v>42738</v>
      </c>
      <c r="C5" s="20">
        <v>42740</v>
      </c>
      <c r="D5" s="21" t="s">
        <v>18</v>
      </c>
      <c r="E5" s="22">
        <v>121897</v>
      </c>
      <c r="F5" s="22">
        <v>7659.13</v>
      </c>
      <c r="G5" s="22">
        <v>7051.47</v>
      </c>
      <c r="H5" s="14">
        <f>G5/F5</f>
        <v>0.92066200730370162</v>
      </c>
      <c r="I5" s="18">
        <f>F5-G5</f>
        <v>607.65999999999985</v>
      </c>
      <c r="J5" s="16"/>
      <c r="K5" s="6"/>
    </row>
    <row r="6" spans="1:19" s="7" customFormat="1" ht="45.75" thickBot="1" x14ac:dyDescent="0.3">
      <c r="A6" s="25" t="s">
        <v>19</v>
      </c>
      <c r="B6" s="9">
        <v>42739</v>
      </c>
      <c r="C6" s="9">
        <v>42741</v>
      </c>
      <c r="D6" s="11" t="s">
        <v>13</v>
      </c>
      <c r="E6" s="9"/>
      <c r="F6" s="13"/>
      <c r="G6" s="13"/>
      <c r="H6" s="26"/>
      <c r="I6" s="18"/>
      <c r="J6" s="17" t="s">
        <v>14</v>
      </c>
      <c r="K6" s="6"/>
    </row>
    <row r="7" spans="1:19" s="28" customFormat="1" ht="45.75" thickBot="1" x14ac:dyDescent="0.3">
      <c r="A7" s="25" t="s">
        <v>20</v>
      </c>
      <c r="B7" s="9">
        <v>42739</v>
      </c>
      <c r="C7" s="9">
        <v>42741</v>
      </c>
      <c r="D7" s="11" t="s">
        <v>13</v>
      </c>
      <c r="E7" s="9"/>
      <c r="F7" s="13"/>
      <c r="G7" s="13"/>
      <c r="H7" s="15"/>
      <c r="I7" s="18"/>
      <c r="J7" s="17" t="s">
        <v>14</v>
      </c>
      <c r="K7" s="27"/>
    </row>
    <row r="8" spans="1:19" s="28" customFormat="1" ht="45.75" thickBot="1" x14ac:dyDescent="0.3">
      <c r="A8" s="25" t="s">
        <v>21</v>
      </c>
      <c r="B8" s="9">
        <v>42739</v>
      </c>
      <c r="C8" s="9">
        <v>42741</v>
      </c>
      <c r="D8" s="11" t="s">
        <v>13</v>
      </c>
      <c r="E8" s="9"/>
      <c r="F8" s="13"/>
      <c r="G8" s="13"/>
      <c r="H8" s="26"/>
      <c r="I8" s="18"/>
      <c r="J8" s="17" t="s">
        <v>14</v>
      </c>
      <c r="K8" s="27"/>
    </row>
    <row r="9" spans="1:19" s="30" customFormat="1" ht="45.75" thickBot="1" x14ac:dyDescent="0.3">
      <c r="A9" s="25" t="s">
        <v>22</v>
      </c>
      <c r="B9" s="9">
        <v>42740</v>
      </c>
      <c r="C9" s="9">
        <v>42741</v>
      </c>
      <c r="D9" s="11" t="s">
        <v>13</v>
      </c>
      <c r="E9" s="9"/>
      <c r="F9" s="13"/>
      <c r="G9" s="13"/>
      <c r="H9" s="26"/>
      <c r="I9" s="18"/>
      <c r="J9" s="17" t="s">
        <v>14</v>
      </c>
      <c r="K9" s="29"/>
    </row>
    <row r="10" spans="1:19" s="30" customFormat="1" ht="60.75" thickBot="1" x14ac:dyDescent="0.3">
      <c r="A10" s="25" t="s">
        <v>23</v>
      </c>
      <c r="B10" s="9">
        <v>42739</v>
      </c>
      <c r="C10" s="9">
        <v>42745</v>
      </c>
      <c r="D10" s="31" t="s">
        <v>24</v>
      </c>
      <c r="E10" s="9"/>
      <c r="F10" s="13"/>
      <c r="G10" s="13"/>
      <c r="H10" s="26"/>
      <c r="I10" s="18"/>
      <c r="J10" s="17" t="s">
        <v>25</v>
      </c>
      <c r="K10" s="6"/>
      <c r="L10" s="7"/>
      <c r="M10" s="7"/>
      <c r="N10" s="7"/>
      <c r="O10" s="7"/>
      <c r="P10" s="7"/>
      <c r="Q10" s="7"/>
      <c r="R10" s="7"/>
      <c r="S10" s="7"/>
    </row>
    <row r="11" spans="1:19" s="30" customFormat="1" ht="45.75" thickBot="1" x14ac:dyDescent="0.3">
      <c r="A11" s="25" t="s">
        <v>26</v>
      </c>
      <c r="B11" s="9">
        <v>42740</v>
      </c>
      <c r="C11" s="9">
        <v>42745</v>
      </c>
      <c r="D11" s="11" t="s">
        <v>13</v>
      </c>
      <c r="E11" s="9"/>
      <c r="F11" s="13"/>
      <c r="G11" s="13"/>
      <c r="H11" s="26"/>
      <c r="I11" s="18"/>
      <c r="J11" s="17" t="s">
        <v>14</v>
      </c>
      <c r="K11" s="6"/>
      <c r="L11" s="7"/>
      <c r="M11" s="7"/>
      <c r="N11" s="7"/>
      <c r="O11" s="7"/>
      <c r="P11" s="7"/>
      <c r="Q11" s="7"/>
      <c r="R11" s="7"/>
      <c r="S11" s="7"/>
    </row>
    <row r="12" spans="1:19" s="30" customFormat="1" ht="45.75" thickBot="1" x14ac:dyDescent="0.3">
      <c r="A12" s="25" t="s">
        <v>27</v>
      </c>
      <c r="B12" s="9">
        <v>42751</v>
      </c>
      <c r="C12" s="9">
        <v>42751</v>
      </c>
      <c r="D12" s="11" t="s">
        <v>13</v>
      </c>
      <c r="E12" s="9"/>
      <c r="F12" s="13"/>
      <c r="G12" s="13"/>
      <c r="H12" s="26"/>
      <c r="I12" s="18"/>
      <c r="J12" s="17" t="s">
        <v>14</v>
      </c>
      <c r="K12" s="6"/>
      <c r="L12" s="7"/>
      <c r="M12" s="7"/>
      <c r="N12" s="7"/>
      <c r="O12" s="7"/>
      <c r="P12" s="7"/>
      <c r="Q12" s="7"/>
      <c r="R12" s="7"/>
      <c r="S12" s="7"/>
    </row>
    <row r="13" spans="1:19" s="30" customFormat="1" ht="45.75" thickBot="1" x14ac:dyDescent="0.3">
      <c r="A13" s="25" t="s">
        <v>28</v>
      </c>
      <c r="B13" s="9">
        <v>42751</v>
      </c>
      <c r="C13" s="9">
        <v>42752</v>
      </c>
      <c r="D13" s="11" t="s">
        <v>13</v>
      </c>
      <c r="E13" s="9"/>
      <c r="F13" s="13"/>
      <c r="G13" s="13"/>
      <c r="H13" s="26"/>
      <c r="I13" s="18"/>
      <c r="J13" s="17" t="s">
        <v>14</v>
      </c>
      <c r="K13" s="6"/>
      <c r="L13" s="7"/>
      <c r="M13" s="7"/>
      <c r="N13" s="7"/>
      <c r="O13" s="7"/>
      <c r="P13" s="7"/>
      <c r="Q13" s="7"/>
      <c r="R13" s="7"/>
      <c r="S13" s="7"/>
    </row>
    <row r="14" spans="1:19" s="30" customFormat="1" ht="30.75" thickBot="1" x14ac:dyDescent="0.3">
      <c r="A14" s="19" t="s">
        <v>29</v>
      </c>
      <c r="B14" s="20">
        <v>42663</v>
      </c>
      <c r="C14" s="20">
        <v>42758</v>
      </c>
      <c r="D14" s="32" t="s">
        <v>30</v>
      </c>
      <c r="E14" s="33">
        <v>97957.2</v>
      </c>
      <c r="F14" s="33">
        <v>4897.8599999999997</v>
      </c>
      <c r="G14" s="22">
        <v>0</v>
      </c>
      <c r="H14" s="23">
        <f>G14/F14</f>
        <v>0</v>
      </c>
      <c r="I14" s="18">
        <f>F14-G14</f>
        <v>4897.8599999999997</v>
      </c>
      <c r="J14" s="24"/>
      <c r="K14" s="6"/>
      <c r="L14" s="7"/>
      <c r="M14" s="7"/>
      <c r="N14" s="7"/>
      <c r="O14" s="7"/>
      <c r="P14" s="7"/>
      <c r="Q14" s="7"/>
      <c r="R14" s="7"/>
      <c r="S14" s="7"/>
    </row>
    <row r="15" spans="1:19" s="30" customFormat="1" ht="30.75" thickBot="1" x14ac:dyDescent="0.3">
      <c r="A15" s="25" t="s">
        <v>31</v>
      </c>
      <c r="B15" s="9">
        <v>42688</v>
      </c>
      <c r="C15" s="9">
        <v>42759</v>
      </c>
      <c r="D15" s="11" t="s">
        <v>32</v>
      </c>
      <c r="E15" s="34"/>
      <c r="F15" s="13"/>
      <c r="G15" s="13"/>
      <c r="H15" s="23"/>
      <c r="I15" s="35"/>
      <c r="J15" s="12" t="s">
        <v>33</v>
      </c>
      <c r="K15" s="6"/>
      <c r="L15" s="7"/>
      <c r="M15" s="7"/>
      <c r="N15" s="7"/>
      <c r="O15" s="7"/>
      <c r="P15" s="7"/>
      <c r="Q15" s="7"/>
      <c r="R15" s="7"/>
      <c r="S15" s="7"/>
    </row>
    <row r="16" spans="1:19" s="30" customFormat="1" ht="30.75" thickBot="1" x14ac:dyDescent="0.3">
      <c r="A16" s="19" t="str">
        <f>[1]Términos!B14</f>
        <v>SV-013-17</v>
      </c>
      <c r="B16" s="20">
        <f>[1]Términos!D14</f>
        <v>42751</v>
      </c>
      <c r="C16" s="20">
        <f>[1]Términos!R14</f>
        <v>42759</v>
      </c>
      <c r="D16" s="21" t="s">
        <v>34</v>
      </c>
      <c r="E16" s="36">
        <v>153206</v>
      </c>
      <c r="F16" s="22">
        <v>7660.3</v>
      </c>
      <c r="G16" s="22">
        <v>7660.3</v>
      </c>
      <c r="H16" s="23">
        <f t="shared" ref="H16:H23" si="0">G16/F16</f>
        <v>1</v>
      </c>
      <c r="I16" s="18">
        <f t="shared" ref="I16:I23" si="1">F16-G16</f>
        <v>0</v>
      </c>
      <c r="J16" s="24"/>
      <c r="K16" s="6"/>
      <c r="L16" s="7"/>
      <c r="M16" s="7"/>
      <c r="N16" s="7"/>
      <c r="O16" s="7"/>
      <c r="P16" s="7"/>
      <c r="Q16" s="7"/>
      <c r="R16" s="7"/>
      <c r="S16" s="7"/>
    </row>
    <row r="17" spans="1:19" s="30" customFormat="1" ht="30.75" thickBot="1" x14ac:dyDescent="0.3">
      <c r="A17" s="19" t="s">
        <v>35</v>
      </c>
      <c r="B17" s="20">
        <v>42752</v>
      </c>
      <c r="C17" s="20">
        <v>42759</v>
      </c>
      <c r="D17" s="21" t="s">
        <v>18</v>
      </c>
      <c r="E17" s="36">
        <v>127214</v>
      </c>
      <c r="F17" s="22">
        <v>3496.45</v>
      </c>
      <c r="G17" s="22">
        <v>3219.05</v>
      </c>
      <c r="H17" s="23">
        <f t="shared" si="0"/>
        <v>0.9206623861345079</v>
      </c>
      <c r="I17" s="18">
        <f t="shared" si="1"/>
        <v>277.39999999999964</v>
      </c>
      <c r="J17" s="24"/>
      <c r="K17" s="6"/>
      <c r="L17" s="7"/>
      <c r="M17" s="7"/>
      <c r="N17" s="7"/>
      <c r="O17" s="7"/>
      <c r="P17" s="7"/>
      <c r="Q17" s="7"/>
      <c r="R17" s="7"/>
      <c r="S17" s="7"/>
    </row>
    <row r="18" spans="1:19" s="30" customFormat="1" ht="45.75" thickBot="1" x14ac:dyDescent="0.3">
      <c r="A18" s="19" t="s">
        <v>36</v>
      </c>
      <c r="B18" s="20">
        <v>42754</v>
      </c>
      <c r="C18" s="20">
        <v>42765</v>
      </c>
      <c r="D18" s="21" t="s">
        <v>37</v>
      </c>
      <c r="E18" s="36">
        <v>119990</v>
      </c>
      <c r="F18" s="22">
        <v>3359.72</v>
      </c>
      <c r="G18" s="22">
        <v>0</v>
      </c>
      <c r="H18" s="23">
        <f t="shared" si="0"/>
        <v>0</v>
      </c>
      <c r="I18" s="18">
        <f t="shared" si="1"/>
        <v>3359.72</v>
      </c>
      <c r="J18" s="24"/>
      <c r="K18" s="6"/>
      <c r="L18" s="7"/>
      <c r="M18" s="7"/>
      <c r="N18" s="7"/>
      <c r="O18" s="7"/>
      <c r="P18" s="7"/>
      <c r="Q18" s="7"/>
      <c r="R18" s="7"/>
      <c r="S18" s="7"/>
    </row>
    <row r="19" spans="1:19" s="30" customFormat="1" ht="30.75" thickBot="1" x14ac:dyDescent="0.3">
      <c r="A19" s="19" t="s">
        <v>38</v>
      </c>
      <c r="B19" s="20">
        <v>42773</v>
      </c>
      <c r="C19" s="20">
        <v>42774</v>
      </c>
      <c r="D19" s="21" t="s">
        <v>39</v>
      </c>
      <c r="E19" s="36">
        <v>146395</v>
      </c>
      <c r="F19" s="22">
        <v>1439.52</v>
      </c>
      <c r="G19" s="22">
        <v>1439.52</v>
      </c>
      <c r="H19" s="14">
        <f t="shared" si="0"/>
        <v>1</v>
      </c>
      <c r="I19" s="18">
        <f t="shared" si="1"/>
        <v>0</v>
      </c>
      <c r="J19" s="24"/>
      <c r="K19" s="6"/>
      <c r="L19" s="7"/>
      <c r="M19" s="7"/>
      <c r="N19" s="7"/>
      <c r="O19" s="7"/>
      <c r="P19" s="7"/>
      <c r="Q19" s="7"/>
      <c r="R19" s="7"/>
      <c r="S19" s="7"/>
    </row>
    <row r="20" spans="1:19" s="30" customFormat="1" ht="45.75" thickBot="1" x14ac:dyDescent="0.3">
      <c r="A20" s="19" t="s">
        <v>40</v>
      </c>
      <c r="B20" s="20">
        <v>42688</v>
      </c>
      <c r="C20" s="20">
        <v>42779</v>
      </c>
      <c r="D20" s="21" t="s">
        <v>41</v>
      </c>
      <c r="E20" s="36">
        <v>177800</v>
      </c>
      <c r="F20" s="22">
        <v>8890</v>
      </c>
      <c r="G20" s="37">
        <v>0</v>
      </c>
      <c r="H20" s="14">
        <f t="shared" si="0"/>
        <v>0</v>
      </c>
      <c r="I20" s="18">
        <f t="shared" si="1"/>
        <v>8890</v>
      </c>
      <c r="J20" s="24"/>
      <c r="K20" s="6"/>
      <c r="L20" s="7"/>
      <c r="M20" s="7"/>
      <c r="N20" s="7"/>
      <c r="O20" s="7"/>
      <c r="P20" s="7"/>
      <c r="Q20" s="7"/>
      <c r="R20" s="7"/>
      <c r="S20" s="7"/>
    </row>
    <row r="21" spans="1:19" s="30" customFormat="1" ht="30.75" thickBot="1" x14ac:dyDescent="0.3">
      <c r="A21" s="38" t="s">
        <v>42</v>
      </c>
      <c r="B21" s="20">
        <v>42772</v>
      </c>
      <c r="C21" s="20">
        <v>42779</v>
      </c>
      <c r="D21" s="21" t="s">
        <v>18</v>
      </c>
      <c r="E21" s="36">
        <v>138498</v>
      </c>
      <c r="F21" s="22">
        <v>6132.24</v>
      </c>
      <c r="G21" s="22">
        <v>5645.72</v>
      </c>
      <c r="H21" s="14">
        <f t="shared" si="0"/>
        <v>0.92066194408568491</v>
      </c>
      <c r="I21" s="18">
        <f t="shared" si="1"/>
        <v>486.51999999999953</v>
      </c>
      <c r="J21" s="24"/>
      <c r="K21" s="6"/>
      <c r="L21" s="7"/>
      <c r="M21" s="7"/>
      <c r="N21" s="7"/>
      <c r="O21" s="7"/>
      <c r="P21" s="7"/>
      <c r="Q21" s="7"/>
      <c r="R21" s="7"/>
      <c r="S21" s="7"/>
    </row>
    <row r="22" spans="1:19" s="30" customFormat="1" ht="30.75" thickBot="1" x14ac:dyDescent="0.3">
      <c r="A22" s="19" t="s">
        <v>43</v>
      </c>
      <c r="B22" s="20">
        <v>42773</v>
      </c>
      <c r="C22" s="20">
        <v>42781</v>
      </c>
      <c r="D22" s="21" t="s">
        <v>44</v>
      </c>
      <c r="E22" s="22">
        <v>106505</v>
      </c>
      <c r="F22" s="22">
        <v>3324.37</v>
      </c>
      <c r="G22" s="37">
        <v>3324.37</v>
      </c>
      <c r="H22" s="14">
        <f t="shared" si="0"/>
        <v>1</v>
      </c>
      <c r="I22" s="18">
        <f t="shared" si="1"/>
        <v>0</v>
      </c>
      <c r="J22" s="24"/>
      <c r="K22" s="29"/>
    </row>
    <row r="23" spans="1:19" s="30" customFormat="1" ht="30.75" thickBot="1" x14ac:dyDescent="0.3">
      <c r="A23" s="19" t="s">
        <v>45</v>
      </c>
      <c r="B23" s="20">
        <v>42746</v>
      </c>
      <c r="C23" s="20">
        <v>42800</v>
      </c>
      <c r="D23" s="21" t="s">
        <v>46</v>
      </c>
      <c r="E23" s="22">
        <v>118300</v>
      </c>
      <c r="F23" s="22">
        <v>5915</v>
      </c>
      <c r="G23" s="37">
        <v>0</v>
      </c>
      <c r="H23" s="14">
        <f t="shared" si="0"/>
        <v>0</v>
      </c>
      <c r="I23" s="18">
        <f t="shared" si="1"/>
        <v>5915</v>
      </c>
      <c r="J23" s="24"/>
      <c r="K23" s="29"/>
    </row>
    <row r="24" spans="1:19" s="30" customFormat="1" ht="45.75" thickBot="1" x14ac:dyDescent="0.3">
      <c r="A24" s="25" t="s">
        <v>47</v>
      </c>
      <c r="B24" s="9">
        <v>42753</v>
      </c>
      <c r="C24" s="9">
        <v>42801</v>
      </c>
      <c r="D24" s="11" t="s">
        <v>13</v>
      </c>
      <c r="E24" s="9"/>
      <c r="F24" s="13"/>
      <c r="G24" s="12"/>
      <c r="H24" s="15"/>
      <c r="I24" s="18"/>
      <c r="J24" s="17" t="s">
        <v>14</v>
      </c>
      <c r="K24" s="29"/>
    </row>
    <row r="25" spans="1:19" s="30" customFormat="1" ht="45.75" thickBot="1" x14ac:dyDescent="0.3">
      <c r="A25" s="25" t="s">
        <v>48</v>
      </c>
      <c r="B25" s="9">
        <v>42758</v>
      </c>
      <c r="C25" s="9">
        <v>42801</v>
      </c>
      <c r="D25" s="11" t="s">
        <v>13</v>
      </c>
      <c r="E25" s="9"/>
      <c r="F25" s="13"/>
      <c r="G25" s="12"/>
      <c r="H25" s="15"/>
      <c r="I25" s="18"/>
      <c r="J25" s="17" t="s">
        <v>14</v>
      </c>
      <c r="K25" s="29"/>
    </row>
    <row r="26" spans="1:19" s="30" customFormat="1" ht="45.75" thickBot="1" x14ac:dyDescent="0.3">
      <c r="A26" s="8" t="s">
        <v>49</v>
      </c>
      <c r="B26" s="9">
        <v>42758</v>
      </c>
      <c r="C26" s="9">
        <v>42801</v>
      </c>
      <c r="D26" s="11" t="s">
        <v>13</v>
      </c>
      <c r="E26" s="9"/>
      <c r="F26" s="13"/>
      <c r="G26" s="13"/>
      <c r="H26" s="15"/>
      <c r="I26" s="18"/>
      <c r="J26" s="17" t="s">
        <v>14</v>
      </c>
      <c r="K26" s="29"/>
    </row>
    <row r="27" spans="1:19" s="30" customFormat="1" ht="45.75" thickBot="1" x14ac:dyDescent="0.3">
      <c r="A27" s="8" t="s">
        <v>50</v>
      </c>
      <c r="B27" s="9">
        <v>42758</v>
      </c>
      <c r="C27" s="9">
        <v>42801</v>
      </c>
      <c r="D27" s="11" t="s">
        <v>13</v>
      </c>
      <c r="E27" s="9"/>
      <c r="F27" s="13"/>
      <c r="G27" s="12"/>
      <c r="H27" s="15"/>
      <c r="I27" s="18"/>
      <c r="J27" s="17" t="s">
        <v>14</v>
      </c>
      <c r="K27" s="29"/>
    </row>
    <row r="28" spans="1:19" s="30" customFormat="1" ht="45.75" thickBot="1" x14ac:dyDescent="0.3">
      <c r="A28" s="8" t="s">
        <v>51</v>
      </c>
      <c r="B28" s="9">
        <v>42758</v>
      </c>
      <c r="C28" s="9">
        <v>42801</v>
      </c>
      <c r="D28" s="11" t="s">
        <v>13</v>
      </c>
      <c r="E28" s="9"/>
      <c r="F28" s="13"/>
      <c r="G28" s="12"/>
      <c r="H28" s="15"/>
      <c r="I28" s="18"/>
      <c r="J28" s="17" t="s">
        <v>14</v>
      </c>
      <c r="K28" s="29"/>
    </row>
    <row r="29" spans="1:19" s="30" customFormat="1" ht="45.75" thickBot="1" x14ac:dyDescent="0.3">
      <c r="A29" s="38" t="s">
        <v>52</v>
      </c>
      <c r="B29" s="20">
        <v>42727</v>
      </c>
      <c r="C29" s="20">
        <v>42802</v>
      </c>
      <c r="D29" s="21" t="s">
        <v>41</v>
      </c>
      <c r="E29" s="36">
        <v>84591.92</v>
      </c>
      <c r="F29" s="22">
        <v>4700</v>
      </c>
      <c r="G29" s="37">
        <v>0</v>
      </c>
      <c r="H29" s="14">
        <f>G29/F29</f>
        <v>0</v>
      </c>
      <c r="I29" s="18">
        <f>F29-G29</f>
        <v>4700</v>
      </c>
      <c r="J29" s="24"/>
      <c r="K29" s="29"/>
    </row>
    <row r="30" spans="1:19" s="30" customFormat="1" ht="45.75" thickBot="1" x14ac:dyDescent="0.3">
      <c r="A30" s="8" t="s">
        <v>53</v>
      </c>
      <c r="B30" s="9">
        <v>42758</v>
      </c>
      <c r="C30" s="9">
        <v>42802</v>
      </c>
      <c r="D30" s="11" t="s">
        <v>13</v>
      </c>
      <c r="E30" s="9"/>
      <c r="F30" s="13"/>
      <c r="G30" s="13"/>
      <c r="H30" s="26"/>
      <c r="I30" s="18"/>
      <c r="J30" s="17" t="s">
        <v>14</v>
      </c>
      <c r="K30" s="29"/>
    </row>
    <row r="31" spans="1:19" s="30" customFormat="1" ht="45.75" thickBot="1" x14ac:dyDescent="0.3">
      <c r="A31" s="8" t="s">
        <v>54</v>
      </c>
      <c r="B31" s="9">
        <v>42758</v>
      </c>
      <c r="C31" s="9">
        <v>42802</v>
      </c>
      <c r="D31" s="11" t="s">
        <v>13</v>
      </c>
      <c r="E31" s="9"/>
      <c r="F31" s="13"/>
      <c r="G31" s="13"/>
      <c r="H31" s="26"/>
      <c r="I31" s="18"/>
      <c r="J31" s="17" t="s">
        <v>14</v>
      </c>
      <c r="K31" s="29"/>
    </row>
    <row r="32" spans="1:19" s="30" customFormat="1" ht="60.75" thickBot="1" x14ac:dyDescent="0.3">
      <c r="A32" s="25" t="s">
        <v>55</v>
      </c>
      <c r="B32" s="9">
        <v>42787</v>
      </c>
      <c r="C32" s="9">
        <v>42808</v>
      </c>
      <c r="D32" s="11" t="s">
        <v>41</v>
      </c>
      <c r="E32" s="9"/>
      <c r="F32" s="13"/>
      <c r="G32" s="13"/>
      <c r="H32" s="26"/>
      <c r="I32" s="18"/>
      <c r="J32" s="17" t="s">
        <v>25</v>
      </c>
      <c r="K32" s="29"/>
    </row>
    <row r="33" spans="1:11" s="30" customFormat="1" ht="45.75" thickBot="1" x14ac:dyDescent="0.3">
      <c r="A33" s="25" t="str">
        <f>[1]Términos!B30</f>
        <v>SV-029-17</v>
      </c>
      <c r="B33" s="9">
        <f>[1]Términos!D30</f>
        <v>42776</v>
      </c>
      <c r="C33" s="9">
        <f>[1]Términos!R30</f>
        <v>42815</v>
      </c>
      <c r="D33" s="11" t="s">
        <v>13</v>
      </c>
      <c r="E33" s="9"/>
      <c r="F33" s="39"/>
      <c r="G33" s="13"/>
      <c r="H33" s="26"/>
      <c r="I33" s="18"/>
      <c r="J33" s="17" t="s">
        <v>14</v>
      </c>
      <c r="K33" s="29"/>
    </row>
    <row r="34" spans="1:11" s="30" customFormat="1" ht="45.75" thickBot="1" x14ac:dyDescent="0.3">
      <c r="A34" s="25" t="s">
        <v>56</v>
      </c>
      <c r="B34" s="9">
        <v>42776</v>
      </c>
      <c r="C34" s="9">
        <f>[1]Términos!R31</f>
        <v>42815</v>
      </c>
      <c r="D34" s="11" t="s">
        <v>13</v>
      </c>
      <c r="E34" s="9"/>
      <c r="F34" s="13"/>
      <c r="G34" s="13"/>
      <c r="H34" s="26"/>
      <c r="I34" s="18"/>
      <c r="J34" s="17" t="s">
        <v>14</v>
      </c>
      <c r="K34" s="29"/>
    </row>
    <row r="35" spans="1:11" s="30" customFormat="1" ht="45.75" thickBot="1" x14ac:dyDescent="0.3">
      <c r="A35" s="25" t="str">
        <f>[1]Términos!B33</f>
        <v>SV-032-17</v>
      </c>
      <c r="B35" s="9">
        <f>[1]Términos!D32</f>
        <v>42779</v>
      </c>
      <c r="C35" s="9">
        <v>42815</v>
      </c>
      <c r="D35" s="11" t="s">
        <v>13</v>
      </c>
      <c r="E35" s="9"/>
      <c r="F35" s="39"/>
      <c r="G35" s="13"/>
      <c r="H35" s="26"/>
      <c r="I35" s="18"/>
      <c r="J35" s="17" t="s">
        <v>14</v>
      </c>
      <c r="K35" s="29"/>
    </row>
    <row r="36" spans="1:11" s="30" customFormat="1" ht="30.75" thickBot="1" x14ac:dyDescent="0.3">
      <c r="A36" s="19" t="str">
        <f>[1]Términos!B46</f>
        <v>SV-045-17</v>
      </c>
      <c r="B36" s="20">
        <f>[1]Términos!D46</f>
        <v>42815</v>
      </c>
      <c r="C36" s="20">
        <v>42816</v>
      </c>
      <c r="D36" s="21" t="s">
        <v>18</v>
      </c>
      <c r="E36" s="22">
        <v>114211</v>
      </c>
      <c r="F36" s="22">
        <v>8565.83</v>
      </c>
      <c r="G36" s="22">
        <v>8565.83</v>
      </c>
      <c r="H36" s="23">
        <f>G36/F36</f>
        <v>1</v>
      </c>
      <c r="I36" s="18">
        <f>F36-G36</f>
        <v>0</v>
      </c>
      <c r="J36" s="24"/>
      <c r="K36" s="29"/>
    </row>
    <row r="37" spans="1:11" s="30" customFormat="1" ht="45.75" thickBot="1" x14ac:dyDescent="0.3">
      <c r="A37" s="25" t="str">
        <f>[1]Términos!B36</f>
        <v>SV-035-17</v>
      </c>
      <c r="B37" s="9">
        <f>[1]Términos!D36</f>
        <v>42781</v>
      </c>
      <c r="C37" s="9">
        <f>[1]Términos!R36</f>
        <v>42821</v>
      </c>
      <c r="D37" s="11" t="s">
        <v>13</v>
      </c>
      <c r="E37" s="9"/>
      <c r="F37" s="39"/>
      <c r="G37" s="13"/>
      <c r="H37" s="23"/>
      <c r="I37" s="18"/>
      <c r="J37" s="17" t="s">
        <v>14</v>
      </c>
      <c r="K37" s="29"/>
    </row>
    <row r="38" spans="1:11" s="30" customFormat="1" ht="45.75" thickBot="1" x14ac:dyDescent="0.3">
      <c r="A38" s="25" t="str">
        <f>[1]Términos!B37</f>
        <v>SV-036-17</v>
      </c>
      <c r="B38" s="9">
        <f>[1]Términos!D37</f>
        <v>42786</v>
      </c>
      <c r="C38" s="9">
        <f>[1]Términos!R37</f>
        <v>42822</v>
      </c>
      <c r="D38" s="11" t="s">
        <v>13</v>
      </c>
      <c r="E38" s="9"/>
      <c r="F38" s="11"/>
      <c r="G38" s="9"/>
      <c r="H38" s="23"/>
      <c r="I38" s="18"/>
      <c r="J38" s="17" t="s">
        <v>14</v>
      </c>
      <c r="K38" s="29"/>
    </row>
    <row r="39" spans="1:11" s="30" customFormat="1" ht="45.75" thickBot="1" x14ac:dyDescent="0.3">
      <c r="A39" s="25" t="str">
        <f>[1]Términos!B39</f>
        <v>SV-038-17</v>
      </c>
      <c r="B39" s="9">
        <f>[1]Términos!D39</f>
        <v>42789</v>
      </c>
      <c r="C39" s="9">
        <f>[1]Términos!R39</f>
        <v>42822</v>
      </c>
      <c r="D39" s="11" t="s">
        <v>13</v>
      </c>
      <c r="E39" s="9"/>
      <c r="F39" s="11"/>
      <c r="G39" s="9"/>
      <c r="H39" s="23"/>
      <c r="I39" s="18"/>
      <c r="J39" s="17" t="s">
        <v>14</v>
      </c>
      <c r="K39" s="29"/>
    </row>
    <row r="40" spans="1:11" s="30" customFormat="1" ht="45.75" thickBot="1" x14ac:dyDescent="0.3">
      <c r="A40" s="19" t="str">
        <f>[1]Términos!B41</f>
        <v>SV-040-17</v>
      </c>
      <c r="B40" s="20">
        <f>[1]Términos!D41</f>
        <v>42803</v>
      </c>
      <c r="C40" s="20">
        <f>[1]Términos!R41</f>
        <v>42830</v>
      </c>
      <c r="D40" s="21" t="s">
        <v>57</v>
      </c>
      <c r="E40" s="22">
        <v>92645.45</v>
      </c>
      <c r="F40" s="22">
        <v>7052</v>
      </c>
      <c r="G40" s="22">
        <v>0</v>
      </c>
      <c r="H40" s="23">
        <f>G40/F40</f>
        <v>0</v>
      </c>
      <c r="I40" s="18">
        <f>F40-G40</f>
        <v>7052</v>
      </c>
      <c r="J40" s="16"/>
      <c r="K40" s="29"/>
    </row>
    <row r="41" spans="1:11" s="30" customFormat="1" ht="60.75" thickBot="1" x14ac:dyDescent="0.3">
      <c r="A41" s="25" t="str">
        <f>[1]Términos!B53</f>
        <v>SV-052-17</v>
      </c>
      <c r="B41" s="9">
        <f>[1]Términos!D53</f>
        <v>42844</v>
      </c>
      <c r="C41" s="9">
        <f>[1]Términos!R53</f>
        <v>42845</v>
      </c>
      <c r="D41" s="11" t="s">
        <v>58</v>
      </c>
      <c r="E41" s="39"/>
      <c r="F41" s="13"/>
      <c r="G41" s="13"/>
      <c r="H41" s="23"/>
      <c r="I41" s="18"/>
      <c r="J41" s="17" t="s">
        <v>25</v>
      </c>
      <c r="K41" s="29"/>
    </row>
    <row r="42" spans="1:11" s="30" customFormat="1" ht="45.75" thickBot="1" x14ac:dyDescent="0.3">
      <c r="A42" s="38" t="str">
        <f>[1]Términos!B9</f>
        <v>SV-008-17</v>
      </c>
      <c r="B42" s="20">
        <f>[1]Términos!D9</f>
        <v>42741</v>
      </c>
      <c r="C42" s="20">
        <v>42846</v>
      </c>
      <c r="D42" s="40" t="s">
        <v>59</v>
      </c>
      <c r="E42" s="22">
        <v>112191</v>
      </c>
      <c r="F42" s="22">
        <v>3647</v>
      </c>
      <c r="G42" s="22">
        <v>911.86</v>
      </c>
      <c r="H42" s="23">
        <f t="shared" ref="H42:H49" si="2">G42/F42</f>
        <v>0.25003016177680287</v>
      </c>
      <c r="I42" s="18">
        <f t="shared" ref="I42:I49" si="3">F42-G42</f>
        <v>2735.14</v>
      </c>
      <c r="J42" s="24"/>
      <c r="K42" s="29"/>
    </row>
    <row r="43" spans="1:11" s="30" customFormat="1" ht="45.75" thickBot="1" x14ac:dyDescent="0.3">
      <c r="A43" s="38" t="str">
        <f>[1]Términos!B22</f>
        <v>SV-021-17</v>
      </c>
      <c r="B43" s="20">
        <f>[1]Términos!D22</f>
        <v>42766</v>
      </c>
      <c r="C43" s="20">
        <v>42846</v>
      </c>
      <c r="D43" s="21" t="s">
        <v>59</v>
      </c>
      <c r="E43" s="22">
        <v>121005</v>
      </c>
      <c r="F43" s="22">
        <v>3630</v>
      </c>
      <c r="G43" s="22">
        <v>601.96</v>
      </c>
      <c r="H43" s="23">
        <f t="shared" si="2"/>
        <v>0.16582920110192839</v>
      </c>
      <c r="I43" s="18">
        <f t="shared" si="3"/>
        <v>3028.04</v>
      </c>
      <c r="J43" s="24"/>
      <c r="K43" s="29"/>
    </row>
    <row r="44" spans="1:11" s="30" customFormat="1" ht="45.75" thickBot="1" x14ac:dyDescent="0.3">
      <c r="A44" s="38" t="str">
        <f>[1]Términos!B32</f>
        <v>SV-031-17</v>
      </c>
      <c r="B44" s="20">
        <f>[1]Términos!D32</f>
        <v>42779</v>
      </c>
      <c r="C44" s="20">
        <v>42846</v>
      </c>
      <c r="D44" s="21" t="s">
        <v>59</v>
      </c>
      <c r="E44" s="22">
        <v>153705</v>
      </c>
      <c r="F44" s="22">
        <v>4611</v>
      </c>
      <c r="G44" s="22">
        <v>1044.82</v>
      </c>
      <c r="H44" s="23">
        <f t="shared" si="2"/>
        <v>0.22659292995011926</v>
      </c>
      <c r="I44" s="18">
        <f t="shared" si="3"/>
        <v>3566.1800000000003</v>
      </c>
      <c r="J44" s="24"/>
      <c r="K44" s="29"/>
    </row>
    <row r="45" spans="1:11" s="30" customFormat="1" ht="45.75" thickBot="1" x14ac:dyDescent="0.3">
      <c r="A45" s="38" t="str">
        <f>[1]Términos!B34</f>
        <v>SV-033-17</v>
      </c>
      <c r="B45" s="20">
        <f>[1]Términos!D34</f>
        <v>42779</v>
      </c>
      <c r="C45" s="20">
        <v>42846</v>
      </c>
      <c r="D45" s="21" t="s">
        <v>59</v>
      </c>
      <c r="E45" s="22">
        <v>115766</v>
      </c>
      <c r="F45" s="36">
        <v>2895</v>
      </c>
      <c r="G45" s="22">
        <v>361.33</v>
      </c>
      <c r="H45" s="23">
        <f t="shared" si="2"/>
        <v>0.12481174438687391</v>
      </c>
      <c r="I45" s="18">
        <f t="shared" si="3"/>
        <v>2533.67</v>
      </c>
      <c r="J45" s="24"/>
      <c r="K45" s="29"/>
    </row>
    <row r="46" spans="1:11" s="30" customFormat="1" ht="45.75" thickBot="1" x14ac:dyDescent="0.3">
      <c r="A46" s="38" t="str">
        <f>[1]Términos!B40</f>
        <v>SV-039-17</v>
      </c>
      <c r="B46" s="20">
        <f>[1]Términos!D40</f>
        <v>42803</v>
      </c>
      <c r="C46" s="20">
        <v>42846</v>
      </c>
      <c r="D46" s="40" t="s">
        <v>59</v>
      </c>
      <c r="E46" s="22">
        <v>119949</v>
      </c>
      <c r="F46" s="22">
        <v>3898</v>
      </c>
      <c r="G46" s="22">
        <v>891.4</v>
      </c>
      <c r="H46" s="23">
        <f t="shared" si="2"/>
        <v>0.22868137506413544</v>
      </c>
      <c r="I46" s="18">
        <f t="shared" si="3"/>
        <v>3006.6</v>
      </c>
      <c r="J46" s="24"/>
      <c r="K46" s="29"/>
    </row>
    <row r="47" spans="1:11" s="30" customFormat="1" ht="45.75" thickBot="1" x14ac:dyDescent="0.3">
      <c r="A47" s="38" t="str">
        <f>[1]Términos!B42</f>
        <v>SV-041-17</v>
      </c>
      <c r="B47" s="20">
        <f>[1]Términos!D42</f>
        <v>42803</v>
      </c>
      <c r="C47" s="20">
        <v>42846</v>
      </c>
      <c r="D47" s="21" t="s">
        <v>59</v>
      </c>
      <c r="E47" s="22">
        <v>157637</v>
      </c>
      <c r="F47" s="22">
        <v>3941</v>
      </c>
      <c r="G47" s="22">
        <v>561.44000000000005</v>
      </c>
      <c r="H47" s="23">
        <f t="shared" si="2"/>
        <v>0.14246130423750319</v>
      </c>
      <c r="I47" s="18">
        <f t="shared" si="3"/>
        <v>3379.56</v>
      </c>
      <c r="J47" s="24"/>
      <c r="K47" s="29"/>
    </row>
    <row r="48" spans="1:11" s="30" customFormat="1" ht="45.75" thickBot="1" x14ac:dyDescent="0.3">
      <c r="A48" s="41" t="str">
        <f>[1]Términos!B49</f>
        <v>SV-048-17</v>
      </c>
      <c r="B48" s="42">
        <f>[1]Términos!D49</f>
        <v>42828</v>
      </c>
      <c r="C48" s="20">
        <v>42846</v>
      </c>
      <c r="D48" s="40" t="s">
        <v>59</v>
      </c>
      <c r="E48" s="43">
        <v>154420</v>
      </c>
      <c r="F48" s="33">
        <v>4621</v>
      </c>
      <c r="G48" s="33">
        <v>705.96</v>
      </c>
      <c r="H48" s="23">
        <f t="shared" si="2"/>
        <v>0.15277212724518505</v>
      </c>
      <c r="I48" s="18">
        <f t="shared" si="3"/>
        <v>3915.04</v>
      </c>
      <c r="J48" s="24"/>
      <c r="K48" s="29"/>
    </row>
    <row r="49" spans="1:11" s="30" customFormat="1" ht="45.75" thickBot="1" x14ac:dyDescent="0.3">
      <c r="A49" s="41" t="str">
        <f>[1]Términos!B50</f>
        <v>SV-049-17</v>
      </c>
      <c r="B49" s="42">
        <f>[1]Términos!D50</f>
        <v>42829</v>
      </c>
      <c r="C49" s="20">
        <v>42846</v>
      </c>
      <c r="D49" s="40" t="s">
        <v>59</v>
      </c>
      <c r="E49" s="43">
        <v>129725</v>
      </c>
      <c r="F49" s="33">
        <v>3892</v>
      </c>
      <c r="G49" s="33">
        <v>798.75</v>
      </c>
      <c r="H49" s="23">
        <f t="shared" si="2"/>
        <v>0.20522867420349436</v>
      </c>
      <c r="I49" s="18">
        <f t="shared" si="3"/>
        <v>3093.25</v>
      </c>
      <c r="J49" s="24"/>
      <c r="K49" s="29"/>
    </row>
    <row r="50" spans="1:11" s="30" customFormat="1" ht="45.75" thickBot="1" x14ac:dyDescent="0.3">
      <c r="A50" s="8" t="str">
        <f>[1]Términos!B44</f>
        <v>SV-043-17</v>
      </c>
      <c r="B50" s="9">
        <f>[1]Términos!D44</f>
        <v>42809</v>
      </c>
      <c r="C50" s="9">
        <v>42850</v>
      </c>
      <c r="D50" s="11" t="s">
        <v>60</v>
      </c>
      <c r="E50" s="9"/>
      <c r="F50" s="11"/>
      <c r="G50" s="13"/>
      <c r="H50" s="23"/>
      <c r="I50" s="18"/>
      <c r="J50" s="17" t="s">
        <v>14</v>
      </c>
      <c r="K50" s="29"/>
    </row>
    <row r="51" spans="1:11" s="30" customFormat="1" ht="45.75" thickBot="1" x14ac:dyDescent="0.3">
      <c r="A51" s="8" t="str">
        <f>[1]Términos!B48</f>
        <v>SV-047-17</v>
      </c>
      <c r="B51" s="9">
        <f>[1]Términos!D48</f>
        <v>42817</v>
      </c>
      <c r="C51" s="9">
        <v>42850</v>
      </c>
      <c r="D51" s="11" t="s">
        <v>60</v>
      </c>
      <c r="E51" s="9"/>
      <c r="F51" s="11"/>
      <c r="G51" s="9"/>
      <c r="H51" s="23"/>
      <c r="I51" s="18"/>
      <c r="J51" s="17" t="s">
        <v>14</v>
      </c>
      <c r="K51" s="29"/>
    </row>
    <row r="52" spans="1:11" s="30" customFormat="1" ht="30.75" thickBot="1" x14ac:dyDescent="0.3">
      <c r="A52" s="19" t="str">
        <f>[1]Términos!B58</f>
        <v>SV-057-17</v>
      </c>
      <c r="B52" s="20">
        <f>[1]Términos!D58</f>
        <v>42849</v>
      </c>
      <c r="C52" s="20">
        <v>42851</v>
      </c>
      <c r="D52" s="21" t="s">
        <v>16</v>
      </c>
      <c r="E52" s="36">
        <v>80000</v>
      </c>
      <c r="F52" s="22">
        <v>9489.7999999999993</v>
      </c>
      <c r="G52" s="22">
        <v>9489.7999999999993</v>
      </c>
      <c r="H52" s="23">
        <f>G52/F52</f>
        <v>1</v>
      </c>
      <c r="I52" s="18">
        <f>F52-G52</f>
        <v>0</v>
      </c>
      <c r="J52" s="24"/>
      <c r="K52" s="29"/>
    </row>
    <row r="53" spans="1:11" s="30" customFormat="1" ht="45.75" thickBot="1" x14ac:dyDescent="0.3">
      <c r="A53" s="38" t="str">
        <f>[1]Términos!B55</f>
        <v>SV-054-17</v>
      </c>
      <c r="B53" s="20">
        <f>[1]Términos!D55</f>
        <v>42846</v>
      </c>
      <c r="C53" s="20">
        <v>42852</v>
      </c>
      <c r="D53" s="21" t="s">
        <v>32</v>
      </c>
      <c r="E53" s="36">
        <v>233520</v>
      </c>
      <c r="F53" s="22">
        <v>11676</v>
      </c>
      <c r="G53" s="22">
        <v>4538.78</v>
      </c>
      <c r="H53" s="23">
        <f>G53/F53</f>
        <v>0.38872730387118876</v>
      </c>
      <c r="I53" s="18">
        <f>F53-G53</f>
        <v>7137.22</v>
      </c>
      <c r="J53" s="16"/>
      <c r="K53" s="29"/>
    </row>
    <row r="54" spans="1:11" s="30" customFormat="1" ht="30.75" thickBot="1" x14ac:dyDescent="0.3">
      <c r="A54" s="38" t="str">
        <f>[1]Términos!B59</f>
        <v>SV-058-17</v>
      </c>
      <c r="B54" s="20">
        <f>[1]Términos!D59</f>
        <v>42851</v>
      </c>
      <c r="C54" s="20">
        <v>42852</v>
      </c>
      <c r="D54" s="21" t="s">
        <v>16</v>
      </c>
      <c r="E54" s="36">
        <v>120000</v>
      </c>
      <c r="F54" s="22">
        <v>9179.06</v>
      </c>
      <c r="G54" s="22">
        <v>9179.06</v>
      </c>
      <c r="H54" s="23">
        <f>G54/F54</f>
        <v>1</v>
      </c>
      <c r="I54" s="18">
        <f>F54-G54</f>
        <v>0</v>
      </c>
      <c r="J54" s="24"/>
      <c r="K54" s="29"/>
    </row>
    <row r="55" spans="1:11" s="30" customFormat="1" ht="30.75" thickBot="1" x14ac:dyDescent="0.3">
      <c r="A55" s="38" t="str">
        <f>[1]Términos!B60</f>
        <v>SV-059-17</v>
      </c>
      <c r="B55" s="20">
        <f>[1]Términos!D60</f>
        <v>42852</v>
      </c>
      <c r="C55" s="20">
        <v>42853</v>
      </c>
      <c r="D55" s="21" t="s">
        <v>16</v>
      </c>
      <c r="E55" s="22">
        <v>120000</v>
      </c>
      <c r="F55" s="22">
        <v>9556.89</v>
      </c>
      <c r="G55" s="22">
        <v>9556.89</v>
      </c>
      <c r="H55" s="23">
        <f>G55/F55</f>
        <v>1</v>
      </c>
      <c r="I55" s="18">
        <f>F55-G55</f>
        <v>0</v>
      </c>
      <c r="J55" s="16"/>
      <c r="K55" s="29"/>
    </row>
    <row r="56" spans="1:11" s="30" customFormat="1" ht="30.75" thickBot="1" x14ac:dyDescent="0.3">
      <c r="A56" s="8" t="s">
        <v>61</v>
      </c>
      <c r="B56" s="9">
        <v>42692</v>
      </c>
      <c r="C56" s="9">
        <v>42857</v>
      </c>
      <c r="D56" s="11" t="s">
        <v>62</v>
      </c>
      <c r="E56" s="13"/>
      <c r="F56" s="13"/>
      <c r="G56" s="13"/>
      <c r="H56" s="23"/>
      <c r="I56" s="18"/>
      <c r="J56" s="12" t="s">
        <v>33</v>
      </c>
      <c r="K56" s="29"/>
    </row>
    <row r="57" spans="1:11" s="30" customFormat="1" ht="45.75" thickBot="1" x14ac:dyDescent="0.3">
      <c r="A57" s="38" t="str">
        <f>[1]Términos!B57</f>
        <v>SV-056-17</v>
      </c>
      <c r="B57" s="20">
        <f>[1]Términos!D57</f>
        <v>42849</v>
      </c>
      <c r="C57" s="20">
        <v>42857</v>
      </c>
      <c r="D57" s="21" t="s">
        <v>63</v>
      </c>
      <c r="E57" s="22">
        <v>161238.48000000001</v>
      </c>
      <c r="F57" s="22">
        <v>12366.99</v>
      </c>
      <c r="G57" s="37">
        <v>3572.49</v>
      </c>
      <c r="H57" s="14">
        <f t="shared" ref="H57:H67" si="4">G57/F57</f>
        <v>0.28887304024665661</v>
      </c>
      <c r="I57" s="18">
        <f t="shared" ref="I57:I67" si="5">F57-G57</f>
        <v>8794.5</v>
      </c>
      <c r="J57" s="16"/>
      <c r="K57" s="29"/>
    </row>
    <row r="58" spans="1:11" s="30" customFormat="1" ht="59.25" customHeight="1" thickBot="1" x14ac:dyDescent="0.3">
      <c r="A58" s="38" t="str">
        <f>[1]Términos!B45</f>
        <v>SV-044-17</v>
      </c>
      <c r="B58" s="20">
        <f>[1]Términos!D45</f>
        <v>42810</v>
      </c>
      <c r="C58" s="20">
        <v>42858</v>
      </c>
      <c r="D58" s="21" t="s">
        <v>46</v>
      </c>
      <c r="E58" s="22">
        <v>128900</v>
      </c>
      <c r="F58" s="22">
        <v>6445</v>
      </c>
      <c r="G58" s="37">
        <v>6445</v>
      </c>
      <c r="H58" s="14">
        <f t="shared" si="4"/>
        <v>1</v>
      </c>
      <c r="I58" s="18">
        <f t="shared" si="5"/>
        <v>0</v>
      </c>
      <c r="J58" s="44"/>
      <c r="K58" s="29"/>
    </row>
    <row r="59" spans="1:11" s="30" customFormat="1" ht="45.75" thickBot="1" x14ac:dyDescent="0.3">
      <c r="A59" s="41" t="str">
        <f>[1]Términos!B61</f>
        <v>SV-060-17</v>
      </c>
      <c r="B59" s="42">
        <f>[1]Términos!D61</f>
        <v>42853</v>
      </c>
      <c r="C59" s="42">
        <v>42858</v>
      </c>
      <c r="D59" s="40" t="s">
        <v>59</v>
      </c>
      <c r="E59" s="43">
        <v>147515</v>
      </c>
      <c r="F59" s="22">
        <v>2951</v>
      </c>
      <c r="G59" s="45">
        <v>319.85000000000002</v>
      </c>
      <c r="H59" s="14">
        <f t="shared" si="4"/>
        <v>0.10838698746187733</v>
      </c>
      <c r="I59" s="18">
        <f t="shared" si="5"/>
        <v>2631.15</v>
      </c>
      <c r="J59" s="24"/>
      <c r="K59" s="29"/>
    </row>
    <row r="60" spans="1:11" s="30" customFormat="1" ht="30.75" thickBot="1" x14ac:dyDescent="0.3">
      <c r="A60" s="41" t="str">
        <f>[1]Términos!B63</f>
        <v>SV-062-17</v>
      </c>
      <c r="B60" s="42">
        <f>[1]Términos!D63</f>
        <v>42853</v>
      </c>
      <c r="C60" s="42">
        <v>42858</v>
      </c>
      <c r="D60" s="21" t="s">
        <v>16</v>
      </c>
      <c r="E60" s="43">
        <v>120000</v>
      </c>
      <c r="F60" s="33">
        <v>9600</v>
      </c>
      <c r="G60" s="45">
        <v>9600</v>
      </c>
      <c r="H60" s="14">
        <f t="shared" si="4"/>
        <v>1</v>
      </c>
      <c r="I60" s="18">
        <f t="shared" si="5"/>
        <v>0</v>
      </c>
      <c r="J60" s="24"/>
      <c r="K60" s="29"/>
    </row>
    <row r="61" spans="1:11" s="30" customFormat="1" ht="45.75" thickBot="1" x14ac:dyDescent="0.3">
      <c r="A61" s="41" t="str">
        <f>[1]Términos!B64</f>
        <v>SV-063-17</v>
      </c>
      <c r="B61" s="42">
        <f>[1]Términos!D64</f>
        <v>42860</v>
      </c>
      <c r="C61" s="42">
        <v>42865</v>
      </c>
      <c r="D61" s="40" t="s">
        <v>59</v>
      </c>
      <c r="E61" s="43">
        <v>153402</v>
      </c>
      <c r="F61" s="33">
        <v>3068</v>
      </c>
      <c r="G61" s="45">
        <v>283.72000000000003</v>
      </c>
      <c r="H61" s="14">
        <f t="shared" si="4"/>
        <v>9.2477183833116039E-2</v>
      </c>
      <c r="I61" s="18">
        <f t="shared" si="5"/>
        <v>2784.2799999999997</v>
      </c>
      <c r="J61" s="24"/>
      <c r="K61" s="29"/>
    </row>
    <row r="62" spans="1:11" s="30" customFormat="1" ht="30.75" thickBot="1" x14ac:dyDescent="0.3">
      <c r="A62" s="41" t="str">
        <f>[1]Términos!B65</f>
        <v>SV-064-17</v>
      </c>
      <c r="B62" s="42">
        <f>[1]Términos!D65</f>
        <v>42860</v>
      </c>
      <c r="C62" s="42">
        <v>42867</v>
      </c>
      <c r="D62" s="21" t="s">
        <v>16</v>
      </c>
      <c r="E62" s="46">
        <v>125000</v>
      </c>
      <c r="F62" s="33">
        <v>2244.7600000000002</v>
      </c>
      <c r="G62" s="33">
        <v>2244.7600000000002</v>
      </c>
      <c r="H62" s="14">
        <f t="shared" si="4"/>
        <v>1</v>
      </c>
      <c r="I62" s="18">
        <f t="shared" si="5"/>
        <v>0</v>
      </c>
      <c r="J62" s="24"/>
      <c r="K62" s="29"/>
    </row>
    <row r="63" spans="1:11" s="30" customFormat="1" ht="30.75" thickBot="1" x14ac:dyDescent="0.3">
      <c r="A63" s="38" t="str">
        <f>[1]Términos!B66</f>
        <v>SV-065-17</v>
      </c>
      <c r="B63" s="20">
        <f>[1]Términos!D66</f>
        <v>42863</v>
      </c>
      <c r="C63" s="42">
        <v>42867</v>
      </c>
      <c r="D63" s="21" t="s">
        <v>18</v>
      </c>
      <c r="E63" s="47">
        <v>118164</v>
      </c>
      <c r="F63" s="22">
        <v>8862.2999999999993</v>
      </c>
      <c r="G63" s="22">
        <v>8862.2999999999993</v>
      </c>
      <c r="H63" s="23">
        <f t="shared" si="4"/>
        <v>1</v>
      </c>
      <c r="I63" s="18">
        <f t="shared" si="5"/>
        <v>0</v>
      </c>
      <c r="J63" s="24"/>
      <c r="K63" s="29"/>
    </row>
    <row r="64" spans="1:11" s="30" customFormat="1" ht="30.75" thickBot="1" x14ac:dyDescent="0.3">
      <c r="A64" s="38" t="str">
        <f>[1]Términos!B67</f>
        <v>SV-066-17</v>
      </c>
      <c r="B64" s="20">
        <f>[1]Términos!D67</f>
        <v>42863</v>
      </c>
      <c r="C64" s="20">
        <v>42867</v>
      </c>
      <c r="D64" s="21" t="s">
        <v>16</v>
      </c>
      <c r="E64" s="22">
        <v>120000</v>
      </c>
      <c r="F64" s="33">
        <v>9600</v>
      </c>
      <c r="G64" s="45">
        <v>9600</v>
      </c>
      <c r="H64" s="14">
        <f t="shared" si="4"/>
        <v>1</v>
      </c>
      <c r="I64" s="18">
        <f t="shared" si="5"/>
        <v>0</v>
      </c>
      <c r="J64" s="24"/>
      <c r="K64" s="29"/>
    </row>
    <row r="65" spans="1:11" s="30" customFormat="1" ht="45.75" thickBot="1" x14ac:dyDescent="0.3">
      <c r="A65" s="38" t="str">
        <f>[1]Términos!B68</f>
        <v>SV-067-17</v>
      </c>
      <c r="B65" s="20">
        <f>[1]Términos!D68</f>
        <v>42866</v>
      </c>
      <c r="C65" s="20">
        <f>[1]Términos!R68</f>
        <v>42870</v>
      </c>
      <c r="D65" s="21" t="s">
        <v>62</v>
      </c>
      <c r="E65" s="22">
        <v>120000</v>
      </c>
      <c r="F65" s="33">
        <v>3365.24</v>
      </c>
      <c r="G65" s="33">
        <v>3365.24</v>
      </c>
      <c r="H65" s="23">
        <f t="shared" si="4"/>
        <v>1</v>
      </c>
      <c r="I65" s="18">
        <f t="shared" si="5"/>
        <v>0</v>
      </c>
      <c r="J65" s="16"/>
      <c r="K65" s="29"/>
    </row>
    <row r="66" spans="1:11" s="30" customFormat="1" ht="45.75" thickBot="1" x14ac:dyDescent="0.3">
      <c r="A66" s="41" t="str">
        <f>[1]Términos!B51</f>
        <v>SV-050-17</v>
      </c>
      <c r="B66" s="42">
        <f>[1]Términos!D51</f>
        <v>42837</v>
      </c>
      <c r="C66" s="42">
        <v>42878</v>
      </c>
      <c r="D66" s="21" t="s">
        <v>41</v>
      </c>
      <c r="E66" s="43">
        <v>81000</v>
      </c>
      <c r="F66" s="33">
        <v>4050</v>
      </c>
      <c r="G66" s="33">
        <v>0</v>
      </c>
      <c r="H66" s="23">
        <f t="shared" si="4"/>
        <v>0</v>
      </c>
      <c r="I66" s="18">
        <f t="shared" si="5"/>
        <v>4050</v>
      </c>
      <c r="J66" s="24"/>
      <c r="K66" s="29"/>
    </row>
    <row r="67" spans="1:11" s="30" customFormat="1" ht="45.75" thickBot="1" x14ac:dyDescent="0.3">
      <c r="A67" s="38" t="str">
        <f>[1]Términos!B52</f>
        <v>SV-051-17</v>
      </c>
      <c r="B67" s="20">
        <f>[1]Términos!D52</f>
        <v>42843</v>
      </c>
      <c r="C67" s="20">
        <f>[1]Términos!R52</f>
        <v>42878</v>
      </c>
      <c r="D67" s="21" t="s">
        <v>57</v>
      </c>
      <c r="E67" s="36">
        <v>104349</v>
      </c>
      <c r="F67" s="22">
        <v>7826</v>
      </c>
      <c r="G67" s="37">
        <v>0</v>
      </c>
      <c r="H67" s="23">
        <f t="shared" si="4"/>
        <v>0</v>
      </c>
      <c r="I67" s="18">
        <f t="shared" si="5"/>
        <v>7826</v>
      </c>
      <c r="J67" s="24"/>
      <c r="K67" s="29"/>
    </row>
    <row r="68" spans="1:11" s="30" customFormat="1" ht="60.75" thickBot="1" x14ac:dyDescent="0.3">
      <c r="A68" s="8" t="str">
        <f>[1]Términos!B70</f>
        <v>SV-069-17</v>
      </c>
      <c r="B68" s="9">
        <f>[1]Términos!D70</f>
        <v>42874</v>
      </c>
      <c r="C68" s="9">
        <v>42878</v>
      </c>
      <c r="D68" s="11" t="s">
        <v>41</v>
      </c>
      <c r="E68" s="39"/>
      <c r="F68" s="13"/>
      <c r="G68" s="13"/>
      <c r="H68" s="23"/>
      <c r="I68" s="18"/>
      <c r="J68" s="17" t="s">
        <v>25</v>
      </c>
      <c r="K68" s="29"/>
    </row>
    <row r="69" spans="1:11" s="30" customFormat="1" ht="50.25" customHeight="1" thickBot="1" x14ac:dyDescent="0.3">
      <c r="A69" s="38" t="str">
        <f>[1]Términos!B71</f>
        <v>SV-070-17</v>
      </c>
      <c r="B69" s="20">
        <f>[1]Términos!D71</f>
        <v>42881</v>
      </c>
      <c r="C69" s="20">
        <v>42886</v>
      </c>
      <c r="D69" s="21" t="s">
        <v>16</v>
      </c>
      <c r="E69" s="47">
        <v>144000</v>
      </c>
      <c r="F69" s="22">
        <v>4845.12</v>
      </c>
      <c r="G69" s="48">
        <v>4845.12</v>
      </c>
      <c r="H69" s="14">
        <f t="shared" ref="H69:H74" si="6">G69/F69</f>
        <v>1</v>
      </c>
      <c r="I69" s="18">
        <f t="shared" ref="I69:I74" si="7">F69-G69</f>
        <v>0</v>
      </c>
      <c r="J69" s="49"/>
      <c r="K69" s="29"/>
    </row>
    <row r="70" spans="1:11" s="30" customFormat="1" ht="30.75" thickBot="1" x14ac:dyDescent="0.3">
      <c r="A70" s="38" t="str">
        <f>[1]Términos!B47</f>
        <v>SV-046-17</v>
      </c>
      <c r="B70" s="20">
        <f>[1]Términos!D47</f>
        <v>42815</v>
      </c>
      <c r="C70" s="20">
        <v>42887</v>
      </c>
      <c r="D70" s="21" t="s">
        <v>64</v>
      </c>
      <c r="E70" s="22">
        <v>170000</v>
      </c>
      <c r="F70" s="22">
        <v>5100</v>
      </c>
      <c r="G70" s="37">
        <v>2592</v>
      </c>
      <c r="H70" s="14">
        <f t="shared" si="6"/>
        <v>0.50823529411764701</v>
      </c>
      <c r="I70" s="18">
        <f t="shared" si="7"/>
        <v>2508</v>
      </c>
      <c r="J70" s="49"/>
      <c r="K70" s="29"/>
    </row>
    <row r="71" spans="1:11" s="30" customFormat="1" ht="45.75" thickBot="1" x14ac:dyDescent="0.3">
      <c r="A71" s="38" t="str">
        <f>[1]Términos!B62</f>
        <v>SV-061-17</v>
      </c>
      <c r="B71" s="20">
        <f>[1]Términos!D62</f>
        <v>42853</v>
      </c>
      <c r="C71" s="20">
        <f>[1]Términos!R62</f>
        <v>42887</v>
      </c>
      <c r="D71" s="40" t="s">
        <v>65</v>
      </c>
      <c r="E71" s="36">
        <v>451000</v>
      </c>
      <c r="F71" s="22">
        <v>22500</v>
      </c>
      <c r="G71" s="22">
        <v>0</v>
      </c>
      <c r="H71" s="23">
        <f t="shared" si="6"/>
        <v>0</v>
      </c>
      <c r="I71" s="18">
        <f t="shared" si="7"/>
        <v>22500</v>
      </c>
      <c r="J71" s="24"/>
      <c r="K71" s="29"/>
    </row>
    <row r="72" spans="1:11" s="30" customFormat="1" ht="45.75" thickBot="1" x14ac:dyDescent="0.3">
      <c r="A72" s="38" t="str">
        <f>+[1]Términos!B74</f>
        <v>SV-073-17</v>
      </c>
      <c r="B72" s="20">
        <f>+[1]Términos!D74</f>
        <v>42886</v>
      </c>
      <c r="C72" s="20">
        <v>42898</v>
      </c>
      <c r="D72" s="21" t="s">
        <v>32</v>
      </c>
      <c r="E72" s="36">
        <v>282140</v>
      </c>
      <c r="F72" s="22">
        <v>13486.3</v>
      </c>
      <c r="G72" s="37">
        <v>2934.26</v>
      </c>
      <c r="H72" s="23">
        <f t="shared" si="6"/>
        <v>0.21757338929135495</v>
      </c>
      <c r="I72" s="18">
        <f t="shared" si="7"/>
        <v>10552.039999999999</v>
      </c>
      <c r="J72" s="44"/>
      <c r="K72" s="29"/>
    </row>
    <row r="73" spans="1:11" s="30" customFormat="1" ht="30.75" thickBot="1" x14ac:dyDescent="0.3">
      <c r="A73" s="38" t="str">
        <f>+[1]Términos!B75</f>
        <v>SV-074-17</v>
      </c>
      <c r="B73" s="20">
        <f>[1]Términos!D75</f>
        <v>42886</v>
      </c>
      <c r="C73" s="20">
        <v>42898</v>
      </c>
      <c r="D73" s="21" t="s">
        <v>66</v>
      </c>
      <c r="E73" s="36">
        <v>318227.5</v>
      </c>
      <c r="F73" s="22">
        <v>13301.91</v>
      </c>
      <c r="G73" s="22">
        <v>2027.21</v>
      </c>
      <c r="H73" s="23">
        <f t="shared" si="6"/>
        <v>0.1523999185079436</v>
      </c>
      <c r="I73" s="18">
        <f t="shared" si="7"/>
        <v>11274.7</v>
      </c>
      <c r="J73" s="44"/>
      <c r="K73" s="29"/>
    </row>
    <row r="74" spans="1:11" s="30" customFormat="1" ht="30.75" thickBot="1" x14ac:dyDescent="0.3">
      <c r="A74" s="41" t="str">
        <f>[1]Términos!B81</f>
        <v>SV-080-17</v>
      </c>
      <c r="B74" s="42">
        <f>[1]Términos!D81</f>
        <v>42898</v>
      </c>
      <c r="C74" s="42">
        <v>42898</v>
      </c>
      <c r="D74" s="21" t="s">
        <v>16</v>
      </c>
      <c r="E74" s="43">
        <v>120000</v>
      </c>
      <c r="F74" s="33">
        <v>9600</v>
      </c>
      <c r="G74" s="33">
        <v>9600</v>
      </c>
      <c r="H74" s="23">
        <f t="shared" si="6"/>
        <v>1</v>
      </c>
      <c r="I74" s="18">
        <f t="shared" si="7"/>
        <v>0</v>
      </c>
      <c r="J74" s="44"/>
      <c r="K74" s="29"/>
    </row>
    <row r="75" spans="1:11" s="30" customFormat="1" ht="30.75" thickBot="1" x14ac:dyDescent="0.3">
      <c r="A75" s="8" t="str">
        <f>[1]Términos!B25</f>
        <v>SV-024-17</v>
      </c>
      <c r="B75" s="9">
        <f>[1]Términos!D25</f>
        <v>42772</v>
      </c>
      <c r="C75" s="9">
        <v>42901</v>
      </c>
      <c r="D75" s="11" t="s">
        <v>67</v>
      </c>
      <c r="E75" s="39"/>
      <c r="F75" s="13"/>
      <c r="G75" s="13"/>
      <c r="H75" s="23"/>
      <c r="I75" s="18"/>
      <c r="J75" s="12" t="s">
        <v>33</v>
      </c>
      <c r="K75" s="29"/>
    </row>
    <row r="76" spans="1:11" s="30" customFormat="1" ht="47.25" customHeight="1" thickBot="1" x14ac:dyDescent="0.3">
      <c r="A76" s="8" t="str">
        <f>[1]Términos!B43</f>
        <v>SV-042-17</v>
      </c>
      <c r="B76" s="9">
        <f>[1]Términos!D43</f>
        <v>42804</v>
      </c>
      <c r="C76" s="9">
        <v>42901</v>
      </c>
      <c r="D76" s="11" t="s">
        <v>68</v>
      </c>
      <c r="E76" s="9"/>
      <c r="F76" s="11"/>
      <c r="G76" s="13"/>
      <c r="H76" s="23"/>
      <c r="I76" s="18"/>
      <c r="J76" s="12" t="s">
        <v>33</v>
      </c>
      <c r="K76" s="29"/>
    </row>
    <row r="77" spans="1:11" ht="45.75" thickBot="1" x14ac:dyDescent="0.3">
      <c r="A77" s="38" t="str">
        <f>+[1]Términos!B73</f>
        <v>SV-072-17</v>
      </c>
      <c r="B77" s="20">
        <f>+[1]Términos!D73</f>
        <v>42886</v>
      </c>
      <c r="C77" s="20">
        <v>42905</v>
      </c>
      <c r="D77" s="21" t="s">
        <v>32</v>
      </c>
      <c r="E77" s="36">
        <v>281740</v>
      </c>
      <c r="F77" s="22">
        <v>10537.08</v>
      </c>
      <c r="G77" s="37">
        <v>2930.1</v>
      </c>
      <c r="H77" s="14">
        <f>G77/F77</f>
        <v>0.27807514036146636</v>
      </c>
      <c r="I77" s="18">
        <f>F77-G77</f>
        <v>7606.98</v>
      </c>
      <c r="J77" s="44"/>
    </row>
    <row r="78" spans="1:11" s="30" customFormat="1" ht="62.25" customHeight="1" thickBot="1" x14ac:dyDescent="0.3">
      <c r="A78" s="38" t="str">
        <f>[1]Términos!B76</f>
        <v>SV-075-17</v>
      </c>
      <c r="B78" s="20">
        <f>[1]Términos!D76</f>
        <v>42886</v>
      </c>
      <c r="C78" s="20">
        <v>42906</v>
      </c>
      <c r="D78" s="21" t="s">
        <v>69</v>
      </c>
      <c r="E78" s="36">
        <v>188674</v>
      </c>
      <c r="F78" s="22">
        <v>9433.7000000000007</v>
      </c>
      <c r="G78" s="37">
        <v>1208.72</v>
      </c>
      <c r="H78" s="14">
        <f>G78/F78</f>
        <v>0.12812788195511834</v>
      </c>
      <c r="I78" s="18">
        <f>F78-G78</f>
        <v>8224.9800000000014</v>
      </c>
      <c r="J78" s="24"/>
      <c r="K78" s="29"/>
    </row>
    <row r="79" spans="1:11" s="30" customFormat="1" ht="38.25" customHeight="1" thickBot="1" x14ac:dyDescent="0.3">
      <c r="A79" s="41" t="str">
        <f>[1]Términos!B83</f>
        <v>SV-082-17</v>
      </c>
      <c r="B79" s="42">
        <f>[1]Términos!D83</f>
        <v>42899</v>
      </c>
      <c r="C79" s="42">
        <v>42906</v>
      </c>
      <c r="D79" s="21" t="s">
        <v>69</v>
      </c>
      <c r="E79" s="43">
        <v>187210</v>
      </c>
      <c r="F79" s="33">
        <v>9360.5</v>
      </c>
      <c r="G79" s="33">
        <v>0</v>
      </c>
      <c r="H79" s="23">
        <f>G79/F79</f>
        <v>0</v>
      </c>
      <c r="I79" s="18">
        <f>F79-G79</f>
        <v>9360.5</v>
      </c>
      <c r="J79" s="44"/>
      <c r="K79" s="29"/>
    </row>
    <row r="80" spans="1:11" s="30" customFormat="1" ht="45.75" thickBot="1" x14ac:dyDescent="0.3">
      <c r="A80" s="8" t="str">
        <f>+[1]Términos!B69</f>
        <v>SV-068-17</v>
      </c>
      <c r="B80" s="9">
        <f>[1]Términos!D69</f>
        <v>42870</v>
      </c>
      <c r="C80" s="9">
        <v>42908</v>
      </c>
      <c r="D80" s="11" t="s">
        <v>13</v>
      </c>
      <c r="E80" s="39"/>
      <c r="F80" s="13"/>
      <c r="G80" s="12"/>
      <c r="H80" s="14"/>
      <c r="I80" s="15"/>
      <c r="J80" s="17" t="s">
        <v>14</v>
      </c>
      <c r="K80" s="29"/>
    </row>
    <row r="81" spans="1:11" ht="30.75" thickBot="1" x14ac:dyDescent="0.3">
      <c r="A81" s="41" t="s">
        <v>70</v>
      </c>
      <c r="B81" s="42">
        <v>42902</v>
      </c>
      <c r="C81" s="42">
        <v>42909</v>
      </c>
      <c r="D81" s="21" t="s">
        <v>16</v>
      </c>
      <c r="E81" s="43">
        <v>120000</v>
      </c>
      <c r="F81" s="33">
        <v>9600</v>
      </c>
      <c r="G81" s="33">
        <v>9600</v>
      </c>
      <c r="H81" s="23">
        <f>G81/F81</f>
        <v>1</v>
      </c>
      <c r="I81" s="18">
        <f>F81-G81</f>
        <v>0</v>
      </c>
      <c r="J81" s="44"/>
    </row>
    <row r="82" spans="1:11" s="30" customFormat="1" ht="45.75" thickBot="1" x14ac:dyDescent="0.3">
      <c r="A82" s="8" t="str">
        <f>+[1]Términos!B72</f>
        <v>SV-071-17</v>
      </c>
      <c r="B82" s="9">
        <f>+[1]Términos!D72</f>
        <v>42881</v>
      </c>
      <c r="C82" s="9">
        <v>42914</v>
      </c>
      <c r="D82" s="11" t="s">
        <v>60</v>
      </c>
      <c r="E82" s="39"/>
      <c r="F82" s="13"/>
      <c r="G82" s="12"/>
      <c r="H82" s="23"/>
      <c r="I82" s="18"/>
      <c r="J82" s="17" t="s">
        <v>14</v>
      </c>
      <c r="K82" s="29"/>
    </row>
    <row r="83" spans="1:11" s="30" customFormat="1" ht="46.5" customHeight="1" thickBot="1" x14ac:dyDescent="0.3">
      <c r="A83" s="41" t="s">
        <v>71</v>
      </c>
      <c r="B83" s="42">
        <v>42912</v>
      </c>
      <c r="C83" s="42">
        <v>42914</v>
      </c>
      <c r="D83" s="21" t="s">
        <v>67</v>
      </c>
      <c r="E83" s="43">
        <v>165599</v>
      </c>
      <c r="F83" s="33">
        <v>1655.99</v>
      </c>
      <c r="G83" s="45">
        <v>514.84</v>
      </c>
      <c r="H83" s="23">
        <f>G83/F83</f>
        <v>0.31089559719563525</v>
      </c>
      <c r="I83" s="18">
        <f>F83-G83</f>
        <v>1141.1500000000001</v>
      </c>
      <c r="J83" s="24"/>
      <c r="K83" s="29"/>
    </row>
    <row r="84" spans="1:11" s="30" customFormat="1" ht="45.75" thickBot="1" x14ac:dyDescent="0.3">
      <c r="A84" s="41" t="s">
        <v>72</v>
      </c>
      <c r="B84" s="42">
        <v>42913</v>
      </c>
      <c r="C84" s="42">
        <v>42914</v>
      </c>
      <c r="D84" s="40" t="s">
        <v>73</v>
      </c>
      <c r="E84" s="43" t="s">
        <v>74</v>
      </c>
      <c r="F84" s="33">
        <v>12104.78</v>
      </c>
      <c r="G84" s="45">
        <v>3255.32</v>
      </c>
      <c r="H84" s="14">
        <f>G84/F84</f>
        <v>0.26892847288426558</v>
      </c>
      <c r="I84" s="18">
        <f>F84-G84</f>
        <v>8849.4600000000009</v>
      </c>
      <c r="J84" s="44"/>
      <c r="K84" s="29"/>
    </row>
    <row r="85" spans="1:11" ht="60.75" thickBot="1" x14ac:dyDescent="0.3">
      <c r="A85" s="8" t="str">
        <f>[1]Términos!B77</f>
        <v>SV-076-17</v>
      </c>
      <c r="B85" s="9">
        <f>[1]Términos!D77</f>
        <v>42891</v>
      </c>
      <c r="C85" s="9">
        <v>42915</v>
      </c>
      <c r="D85" s="11" t="s">
        <v>75</v>
      </c>
      <c r="E85" s="39"/>
      <c r="F85" s="13"/>
      <c r="G85" s="12"/>
      <c r="H85" s="14"/>
      <c r="I85" s="18"/>
      <c r="J85" s="17" t="s">
        <v>76</v>
      </c>
    </row>
    <row r="86" spans="1:11" ht="60.75" thickBot="1" x14ac:dyDescent="0.3">
      <c r="A86" s="8" t="s">
        <v>77</v>
      </c>
      <c r="B86" s="9">
        <v>42912</v>
      </c>
      <c r="C86" s="9">
        <v>42915</v>
      </c>
      <c r="D86" s="11" t="s">
        <v>41</v>
      </c>
      <c r="E86" s="52"/>
      <c r="F86" s="13"/>
      <c r="G86" s="13"/>
      <c r="H86" s="14"/>
      <c r="I86" s="18"/>
      <c r="J86" s="17" t="s">
        <v>25</v>
      </c>
    </row>
    <row r="87" spans="1:11" ht="51" customHeight="1" thickBot="1" x14ac:dyDescent="0.3">
      <c r="A87" s="41" t="s">
        <v>78</v>
      </c>
      <c r="B87" s="42">
        <v>42914</v>
      </c>
      <c r="C87" s="42">
        <v>42919</v>
      </c>
      <c r="D87" s="21" t="s">
        <v>67</v>
      </c>
      <c r="E87" s="43">
        <v>137575</v>
      </c>
      <c r="F87" s="33">
        <v>9630.25</v>
      </c>
      <c r="G87" s="45">
        <v>2550.66</v>
      </c>
      <c r="H87" s="14">
        <f t="shared" ref="H87:H98" si="8">G87/F87</f>
        <v>0.26485916772669449</v>
      </c>
      <c r="I87" s="18">
        <f t="shared" ref="I87:I98" si="9">F87-G87</f>
        <v>7079.59</v>
      </c>
      <c r="J87" s="24"/>
    </row>
    <row r="88" spans="1:11" ht="51" customHeight="1" thickBot="1" x14ac:dyDescent="0.3">
      <c r="A88" s="41" t="s">
        <v>79</v>
      </c>
      <c r="B88" s="42">
        <v>42914</v>
      </c>
      <c r="C88" s="42">
        <v>42919</v>
      </c>
      <c r="D88" s="21" t="s">
        <v>67</v>
      </c>
      <c r="E88" s="43">
        <v>132115</v>
      </c>
      <c r="F88" s="33">
        <v>9908.6299999999992</v>
      </c>
      <c r="G88" s="33">
        <v>3020.05</v>
      </c>
      <c r="H88" s="23">
        <f t="shared" si="8"/>
        <v>0.30478986499647281</v>
      </c>
      <c r="I88" s="18">
        <f t="shared" si="9"/>
        <v>6888.579999999999</v>
      </c>
      <c r="J88" s="24"/>
    </row>
    <row r="89" spans="1:11" ht="71.25" customHeight="1" thickBot="1" x14ac:dyDescent="0.3">
      <c r="A89" s="41" t="s">
        <v>80</v>
      </c>
      <c r="B89" s="42">
        <v>42915</v>
      </c>
      <c r="C89" s="42">
        <v>42919</v>
      </c>
      <c r="D89" s="21" t="s">
        <v>67</v>
      </c>
      <c r="E89" s="43">
        <v>120000</v>
      </c>
      <c r="F89" s="33">
        <v>9000</v>
      </c>
      <c r="G89" s="45">
        <v>2972.17</v>
      </c>
      <c r="H89" s="23">
        <f t="shared" si="8"/>
        <v>0.3302411111111111</v>
      </c>
      <c r="I89" s="18">
        <f t="shared" si="9"/>
        <v>6027.83</v>
      </c>
      <c r="J89" s="24"/>
    </row>
    <row r="90" spans="1:11" ht="51" customHeight="1" thickBot="1" x14ac:dyDescent="0.3">
      <c r="A90" s="53" t="s">
        <v>81</v>
      </c>
      <c r="B90" s="42">
        <v>42915</v>
      </c>
      <c r="C90" s="42">
        <v>42919</v>
      </c>
      <c r="D90" s="21" t="s">
        <v>67</v>
      </c>
      <c r="E90" s="43">
        <v>120832</v>
      </c>
      <c r="F90" s="33">
        <v>9062.4</v>
      </c>
      <c r="G90" s="45">
        <v>2854.56</v>
      </c>
      <c r="H90" s="14">
        <f t="shared" si="8"/>
        <v>0.31498940677966103</v>
      </c>
      <c r="I90" s="15">
        <f t="shared" si="9"/>
        <v>6207.84</v>
      </c>
      <c r="J90" s="24"/>
    </row>
    <row r="91" spans="1:11" ht="65.25" customHeight="1" thickBot="1" x14ac:dyDescent="0.3">
      <c r="A91" s="53" t="s">
        <v>82</v>
      </c>
      <c r="B91" s="42">
        <v>42915</v>
      </c>
      <c r="C91" s="54">
        <v>42919</v>
      </c>
      <c r="D91" s="55" t="s">
        <v>67</v>
      </c>
      <c r="E91" s="36">
        <v>124209</v>
      </c>
      <c r="F91" s="22">
        <v>8694.6299999999992</v>
      </c>
      <c r="G91" s="37">
        <v>2376.9699999999998</v>
      </c>
      <c r="H91" s="14">
        <f t="shared" si="8"/>
        <v>0.27338368625231896</v>
      </c>
      <c r="I91" s="18">
        <f t="shared" si="9"/>
        <v>6317.66</v>
      </c>
      <c r="J91" s="24"/>
    </row>
    <row r="92" spans="1:11" ht="51" customHeight="1" thickBot="1" x14ac:dyDescent="0.3">
      <c r="A92" s="56" t="s">
        <v>83</v>
      </c>
      <c r="B92" s="42">
        <v>42919</v>
      </c>
      <c r="C92" s="57">
        <v>42919</v>
      </c>
      <c r="D92" s="21" t="s">
        <v>67</v>
      </c>
      <c r="E92" s="36">
        <v>126775</v>
      </c>
      <c r="F92" s="22">
        <v>9508.1299999999992</v>
      </c>
      <c r="G92" s="22">
        <v>3262.06</v>
      </c>
      <c r="H92" s="23">
        <f t="shared" si="8"/>
        <v>0.34308113162104431</v>
      </c>
      <c r="I92" s="18">
        <f t="shared" si="9"/>
        <v>6246.07</v>
      </c>
      <c r="J92" s="24"/>
    </row>
    <row r="93" spans="1:11" ht="51" customHeight="1" thickBot="1" x14ac:dyDescent="0.3">
      <c r="A93" s="56" t="s">
        <v>84</v>
      </c>
      <c r="B93" s="42">
        <v>42919</v>
      </c>
      <c r="C93" s="20">
        <v>42921</v>
      </c>
      <c r="D93" s="40" t="s">
        <v>85</v>
      </c>
      <c r="E93" s="58">
        <v>146750</v>
      </c>
      <c r="F93" s="22">
        <v>11006.25</v>
      </c>
      <c r="G93" s="37">
        <v>2892.58</v>
      </c>
      <c r="H93" s="14">
        <f t="shared" si="8"/>
        <v>0.26281249290176034</v>
      </c>
      <c r="I93" s="18">
        <f t="shared" si="9"/>
        <v>8113.67</v>
      </c>
      <c r="J93" s="59"/>
    </row>
    <row r="94" spans="1:11" ht="51" customHeight="1" thickBot="1" x14ac:dyDescent="0.3">
      <c r="A94" s="56" t="s">
        <v>86</v>
      </c>
      <c r="B94" s="42">
        <v>42919</v>
      </c>
      <c r="C94" s="20">
        <v>42921</v>
      </c>
      <c r="D94" s="40" t="s">
        <v>85</v>
      </c>
      <c r="E94" s="58">
        <v>171932.4</v>
      </c>
      <c r="F94" s="22">
        <v>10315.94</v>
      </c>
      <c r="G94" s="22">
        <v>2111.67</v>
      </c>
      <c r="H94" s="14">
        <f t="shared" si="8"/>
        <v>0.20469971713678056</v>
      </c>
      <c r="I94" s="18">
        <f t="shared" si="9"/>
        <v>8204.27</v>
      </c>
      <c r="J94" s="24"/>
    </row>
    <row r="95" spans="1:11" ht="30.75" thickBot="1" x14ac:dyDescent="0.3">
      <c r="A95" s="56" t="s">
        <v>87</v>
      </c>
      <c r="B95" s="42">
        <v>42920</v>
      </c>
      <c r="C95" s="20">
        <v>42922</v>
      </c>
      <c r="D95" s="21" t="s">
        <v>67</v>
      </c>
      <c r="E95" s="58">
        <v>135575</v>
      </c>
      <c r="F95" s="22">
        <v>9490.25</v>
      </c>
      <c r="G95" s="37">
        <v>2474.6999999999998</v>
      </c>
      <c r="H95" s="14">
        <f t="shared" si="8"/>
        <v>0.2607623613708806</v>
      </c>
      <c r="I95" s="18">
        <f t="shared" si="9"/>
        <v>7015.55</v>
      </c>
      <c r="J95" s="24"/>
    </row>
    <row r="96" spans="1:11" ht="30.75" thickBot="1" x14ac:dyDescent="0.3">
      <c r="A96" s="56" t="s">
        <v>88</v>
      </c>
      <c r="B96" s="42">
        <v>42920</v>
      </c>
      <c r="C96" s="20">
        <v>42922</v>
      </c>
      <c r="D96" s="21" t="s">
        <v>67</v>
      </c>
      <c r="E96" s="58">
        <v>127832</v>
      </c>
      <c r="F96" s="22">
        <v>8948.24</v>
      </c>
      <c r="G96" s="37">
        <v>2400.6999999999998</v>
      </c>
      <c r="H96" s="23">
        <f t="shared" si="8"/>
        <v>0.26828739506316324</v>
      </c>
      <c r="I96" s="26">
        <f t="shared" si="9"/>
        <v>6547.54</v>
      </c>
      <c r="J96" s="44"/>
    </row>
    <row r="97" spans="1:10" ht="30.75" thickBot="1" x14ac:dyDescent="0.3">
      <c r="A97" s="56" t="s">
        <v>89</v>
      </c>
      <c r="B97" s="42">
        <v>42920</v>
      </c>
      <c r="C97" s="20">
        <v>42922</v>
      </c>
      <c r="D97" s="21" t="s">
        <v>67</v>
      </c>
      <c r="E97" s="58">
        <v>114881</v>
      </c>
      <c r="F97" s="22">
        <v>6892.86</v>
      </c>
      <c r="G97" s="37">
        <v>2369.29</v>
      </c>
      <c r="H97" s="14">
        <f t="shared" si="8"/>
        <v>0.34373104923065317</v>
      </c>
      <c r="I97" s="18">
        <f t="shared" si="9"/>
        <v>4523.57</v>
      </c>
      <c r="J97" s="44"/>
    </row>
    <row r="98" spans="1:10" ht="30.75" thickBot="1" x14ac:dyDescent="0.3">
      <c r="A98" s="56" t="s">
        <v>90</v>
      </c>
      <c r="B98" s="42">
        <v>42922</v>
      </c>
      <c r="C98" s="20">
        <v>42923</v>
      </c>
      <c r="D98" s="21" t="s">
        <v>67</v>
      </c>
      <c r="E98" s="58">
        <v>135115</v>
      </c>
      <c r="F98" s="22">
        <v>9458.0499999999993</v>
      </c>
      <c r="G98" s="37">
        <v>2630.62</v>
      </c>
      <c r="H98" s="23">
        <f t="shared" si="8"/>
        <v>0.27813555648363036</v>
      </c>
      <c r="I98" s="26">
        <f t="shared" si="9"/>
        <v>6827.4299999999994</v>
      </c>
      <c r="J98" s="44"/>
    </row>
    <row r="99" spans="1:10" ht="45.75" thickBot="1" x14ac:dyDescent="0.3">
      <c r="A99" s="60" t="str">
        <f>[1]Términos!B78</f>
        <v>SV-077-17</v>
      </c>
      <c r="B99" s="9">
        <f>[1]Términos!D78</f>
        <v>42893</v>
      </c>
      <c r="C99" s="9">
        <v>42926</v>
      </c>
      <c r="D99" s="11" t="s">
        <v>13</v>
      </c>
      <c r="E99" s="61"/>
      <c r="F99" s="39"/>
      <c r="G99" s="12"/>
      <c r="H99" s="23"/>
      <c r="I99" s="26"/>
      <c r="J99" s="17" t="s">
        <v>14</v>
      </c>
    </row>
    <row r="100" spans="1:10" ht="45.75" thickBot="1" x14ac:dyDescent="0.3">
      <c r="A100" s="62" t="str">
        <f>[1]Términos!B80</f>
        <v>SV-079-17</v>
      </c>
      <c r="B100" s="63">
        <f>[1]Términos!D80</f>
        <v>42893</v>
      </c>
      <c r="C100" s="9">
        <v>42927</v>
      </c>
      <c r="D100" s="64" t="s">
        <v>91</v>
      </c>
      <c r="E100" s="65"/>
      <c r="F100" s="66"/>
      <c r="G100" s="67"/>
      <c r="H100" s="23"/>
      <c r="I100" s="26"/>
      <c r="J100" s="17" t="s">
        <v>92</v>
      </c>
    </row>
    <row r="101" spans="1:10" ht="30.75" thickBot="1" x14ac:dyDescent="0.3">
      <c r="A101" s="53" t="s">
        <v>93</v>
      </c>
      <c r="B101" s="42">
        <v>42926</v>
      </c>
      <c r="C101" s="20">
        <v>42927</v>
      </c>
      <c r="D101" s="21" t="s">
        <v>67</v>
      </c>
      <c r="E101" s="36">
        <v>133575</v>
      </c>
      <c r="F101" s="22">
        <v>10018.129999999999</v>
      </c>
      <c r="G101" s="37">
        <v>3094.37</v>
      </c>
      <c r="H101" s="14">
        <f>G101/F101</f>
        <v>0.30887700598814349</v>
      </c>
      <c r="I101" s="15">
        <f>F101-G101</f>
        <v>6923.7599999999993</v>
      </c>
      <c r="J101" s="68"/>
    </row>
    <row r="102" spans="1:10" ht="45.75" thickBot="1" x14ac:dyDescent="0.3">
      <c r="A102" s="56" t="s">
        <v>94</v>
      </c>
      <c r="B102" s="42">
        <v>42928</v>
      </c>
      <c r="C102" s="20">
        <v>42929</v>
      </c>
      <c r="D102" s="40" t="s">
        <v>85</v>
      </c>
      <c r="E102" s="58">
        <v>176383</v>
      </c>
      <c r="F102" s="22">
        <v>13228.73</v>
      </c>
      <c r="G102" s="22">
        <v>3268.74</v>
      </c>
      <c r="H102" s="23">
        <f>G102/F102</f>
        <v>0.2470940143158111</v>
      </c>
      <c r="I102" s="26">
        <f>F102-G102</f>
        <v>9959.99</v>
      </c>
      <c r="J102" s="24"/>
    </row>
    <row r="103" spans="1:10" ht="45.75" thickBot="1" x14ac:dyDescent="0.3">
      <c r="A103" s="60" t="str">
        <f>[1]Términos!B56</f>
        <v>SV-055-17</v>
      </c>
      <c r="B103" s="9">
        <f>[1]Términos!D56</f>
        <v>42846</v>
      </c>
      <c r="C103" s="9">
        <v>42930</v>
      </c>
      <c r="D103" s="11" t="s">
        <v>95</v>
      </c>
      <c r="E103" s="69"/>
      <c r="F103" s="13"/>
      <c r="G103" s="13"/>
      <c r="H103" s="23"/>
      <c r="I103" s="23"/>
      <c r="J103" s="17" t="s">
        <v>96</v>
      </c>
    </row>
    <row r="104" spans="1:10" ht="45.75" thickBot="1" x14ac:dyDescent="0.3">
      <c r="A104" s="56" t="s">
        <v>97</v>
      </c>
      <c r="B104" s="42">
        <v>42929</v>
      </c>
      <c r="C104" s="20">
        <v>42934</v>
      </c>
      <c r="D104" s="40" t="s">
        <v>85</v>
      </c>
      <c r="E104" s="58">
        <v>243000</v>
      </c>
      <c r="F104" s="33">
        <v>9720</v>
      </c>
      <c r="G104" s="22">
        <v>1663.62</v>
      </c>
      <c r="H104" s="14">
        <f>G104/F104</f>
        <v>0.17115432098765432</v>
      </c>
      <c r="I104" s="18">
        <f>F104-G104</f>
        <v>8056.38</v>
      </c>
      <c r="J104" s="24"/>
    </row>
    <row r="105" spans="1:10" ht="45.75" thickBot="1" x14ac:dyDescent="0.3">
      <c r="A105" s="56" t="s">
        <v>98</v>
      </c>
      <c r="B105" s="42">
        <v>42945</v>
      </c>
      <c r="C105" s="70">
        <v>42940</v>
      </c>
      <c r="D105" s="21" t="s">
        <v>41</v>
      </c>
      <c r="E105" s="58">
        <v>132000</v>
      </c>
      <c r="F105" s="33">
        <v>9632.0300000000007</v>
      </c>
      <c r="G105" s="37">
        <v>0</v>
      </c>
      <c r="H105" s="14">
        <f>G105/F105</f>
        <v>0</v>
      </c>
      <c r="I105" s="18">
        <f>F105-G105</f>
        <v>9632.0300000000007</v>
      </c>
      <c r="J105" s="24"/>
    </row>
    <row r="106" spans="1:10" ht="30.75" thickBot="1" x14ac:dyDescent="0.3">
      <c r="A106" s="56" t="s">
        <v>99</v>
      </c>
      <c r="B106" s="42">
        <v>42937</v>
      </c>
      <c r="C106" s="70">
        <v>42940</v>
      </c>
      <c r="D106" s="21" t="s">
        <v>69</v>
      </c>
      <c r="E106" s="36">
        <v>159000</v>
      </c>
      <c r="F106" s="22">
        <v>7950</v>
      </c>
      <c r="G106" s="37">
        <v>2040.24</v>
      </c>
      <c r="H106" s="14">
        <f>G106/F106</f>
        <v>0.25663396226415097</v>
      </c>
      <c r="I106" s="18">
        <f>F106-G106</f>
        <v>5909.76</v>
      </c>
      <c r="J106" s="68"/>
    </row>
    <row r="107" spans="1:10" ht="45.75" thickBot="1" x14ac:dyDescent="0.3">
      <c r="A107" s="56" t="s">
        <v>100</v>
      </c>
      <c r="B107" s="42">
        <v>42937</v>
      </c>
      <c r="C107" s="20">
        <v>42943</v>
      </c>
      <c r="D107" s="40" t="s">
        <v>85</v>
      </c>
      <c r="E107" s="58">
        <v>179843</v>
      </c>
      <c r="F107" s="22">
        <v>13488.23</v>
      </c>
      <c r="G107" s="22">
        <v>3248.71</v>
      </c>
      <c r="H107" s="14">
        <f>G107/F107</f>
        <v>0.24085517521572514</v>
      </c>
      <c r="I107" s="18">
        <f>F107-G107</f>
        <v>10239.52</v>
      </c>
      <c r="J107" s="68"/>
    </row>
    <row r="108" spans="1:10" ht="30.75" thickBot="1" x14ac:dyDescent="0.3">
      <c r="A108" s="56" t="s">
        <v>101</v>
      </c>
      <c r="B108" s="42">
        <v>42940</v>
      </c>
      <c r="C108" s="70">
        <v>42944</v>
      </c>
      <c r="D108" s="21" t="s">
        <v>67</v>
      </c>
      <c r="E108" s="58">
        <v>140385</v>
      </c>
      <c r="F108" s="22">
        <v>9826.9500000000007</v>
      </c>
      <c r="G108" s="22">
        <v>2620.62</v>
      </c>
      <c r="H108" s="23">
        <f>G108/F108</f>
        <v>0.26667684276403153</v>
      </c>
      <c r="I108" s="26">
        <f>F108-G108</f>
        <v>7206.3300000000008</v>
      </c>
      <c r="J108" s="68"/>
    </row>
    <row r="109" spans="1:10" ht="45.75" thickBot="1" x14ac:dyDescent="0.3">
      <c r="A109" s="60" t="s">
        <v>102</v>
      </c>
      <c r="B109" s="9">
        <v>42922</v>
      </c>
      <c r="C109" s="71">
        <v>42947</v>
      </c>
      <c r="D109" s="11" t="s">
        <v>60</v>
      </c>
      <c r="E109" s="69"/>
      <c r="F109" s="13"/>
      <c r="G109" s="13"/>
      <c r="H109" s="23"/>
      <c r="I109" s="26"/>
      <c r="J109" s="17" t="s">
        <v>14</v>
      </c>
    </row>
    <row r="110" spans="1:10" ht="45.75" thickBot="1" x14ac:dyDescent="0.3">
      <c r="A110" s="56" t="s">
        <v>103</v>
      </c>
      <c r="B110" s="42">
        <v>42936</v>
      </c>
      <c r="C110" s="70">
        <v>42950</v>
      </c>
      <c r="D110" s="21" t="s">
        <v>41</v>
      </c>
      <c r="E110" s="58">
        <v>144951</v>
      </c>
      <c r="F110" s="22">
        <v>7247.55</v>
      </c>
      <c r="G110" s="22">
        <v>0</v>
      </c>
      <c r="H110" s="23">
        <f>G110/F110</f>
        <v>0</v>
      </c>
      <c r="I110" s="26">
        <f>F110-G110</f>
        <v>7247.55</v>
      </c>
      <c r="J110" s="24"/>
    </row>
    <row r="111" spans="1:10" ht="30.75" thickBot="1" x14ac:dyDescent="0.3">
      <c r="A111" s="24" t="s">
        <v>104</v>
      </c>
      <c r="B111" s="20">
        <v>42949</v>
      </c>
      <c r="C111" s="70">
        <v>42950</v>
      </c>
      <c r="D111" s="21" t="s">
        <v>69</v>
      </c>
      <c r="E111" s="58">
        <v>174249</v>
      </c>
      <c r="F111" s="22">
        <v>8712.4500000000007</v>
      </c>
      <c r="G111" s="22">
        <v>1996.31</v>
      </c>
      <c r="H111" s="23">
        <f>G111/F111</f>
        <v>0.22913302228420246</v>
      </c>
      <c r="I111" s="26">
        <f>F111-G111</f>
        <v>6716.1400000000012</v>
      </c>
      <c r="J111" s="68"/>
    </row>
    <row r="112" spans="1:10" ht="30.75" thickBot="1" x14ac:dyDescent="0.3">
      <c r="A112" s="24" t="s">
        <v>105</v>
      </c>
      <c r="B112" s="20">
        <v>42950</v>
      </c>
      <c r="C112" s="70">
        <v>42951</v>
      </c>
      <c r="D112" s="21" t="s">
        <v>67</v>
      </c>
      <c r="E112" s="58">
        <v>132000</v>
      </c>
      <c r="F112" s="22">
        <v>9900</v>
      </c>
      <c r="G112" s="22">
        <v>3023.95</v>
      </c>
      <c r="H112" s="23">
        <f>G112/F112</f>
        <v>0.30544949494949492</v>
      </c>
      <c r="I112" s="26">
        <f>F112-G112</f>
        <v>6876.05</v>
      </c>
      <c r="J112" s="72"/>
    </row>
    <row r="113" spans="1:10" ht="30.75" thickBot="1" x14ac:dyDescent="0.3">
      <c r="A113" s="73" t="s">
        <v>106</v>
      </c>
      <c r="B113" s="57">
        <v>42908</v>
      </c>
      <c r="C113" s="74">
        <v>42954</v>
      </c>
      <c r="D113" s="21" t="s">
        <v>34</v>
      </c>
      <c r="E113" s="75">
        <v>80000</v>
      </c>
      <c r="F113" s="76">
        <v>4000</v>
      </c>
      <c r="G113" s="76">
        <v>0</v>
      </c>
      <c r="H113" s="23">
        <f>G113/F113</f>
        <v>0</v>
      </c>
      <c r="I113" s="26">
        <f>F113-G113</f>
        <v>4000</v>
      </c>
      <c r="J113" s="24"/>
    </row>
    <row r="114" spans="1:10" ht="45.75" thickBot="1" x14ac:dyDescent="0.3">
      <c r="A114" s="20" t="s">
        <v>107</v>
      </c>
      <c r="B114" s="20">
        <v>42954</v>
      </c>
      <c r="C114" s="20">
        <v>42961</v>
      </c>
      <c r="D114" s="40" t="s">
        <v>85</v>
      </c>
      <c r="E114" s="36">
        <v>181850</v>
      </c>
      <c r="F114" s="22">
        <v>13638.75</v>
      </c>
      <c r="G114" s="22">
        <v>3703.66</v>
      </c>
      <c r="H114" s="23">
        <f>G114/F114</f>
        <v>0.27155421134634772</v>
      </c>
      <c r="I114" s="26">
        <f>F114-G114</f>
        <v>9935.09</v>
      </c>
      <c r="J114" s="68"/>
    </row>
    <row r="115" spans="1:10" ht="60.75" thickBot="1" x14ac:dyDescent="0.3">
      <c r="A115" s="9" t="s">
        <v>108</v>
      </c>
      <c r="B115" s="9">
        <v>42961</v>
      </c>
      <c r="C115" s="9">
        <v>42968</v>
      </c>
      <c r="D115" s="11" t="s">
        <v>109</v>
      </c>
      <c r="E115" s="39"/>
      <c r="F115" s="13"/>
      <c r="G115" s="13"/>
      <c r="H115" s="77"/>
      <c r="I115" s="78"/>
      <c r="J115" s="17" t="s">
        <v>25</v>
      </c>
    </row>
    <row r="116" spans="1:10" ht="45.75" thickBot="1" x14ac:dyDescent="0.3">
      <c r="A116" s="20" t="s">
        <v>110</v>
      </c>
      <c r="B116" s="20">
        <v>42961</v>
      </c>
      <c r="C116" s="20">
        <v>42968</v>
      </c>
      <c r="D116" s="40" t="s">
        <v>85</v>
      </c>
      <c r="E116" s="36">
        <v>211688</v>
      </c>
      <c r="F116" s="22">
        <v>13759.72</v>
      </c>
      <c r="G116" s="22">
        <v>2997.36</v>
      </c>
      <c r="H116" s="23">
        <f>G116/F116</f>
        <v>0.21783582805464066</v>
      </c>
      <c r="I116" s="26">
        <f>F116-G116</f>
        <v>10762.359999999999</v>
      </c>
      <c r="J116" s="24"/>
    </row>
    <row r="117" spans="1:10" ht="45" x14ac:dyDescent="0.25">
      <c r="A117" s="20" t="s">
        <v>111</v>
      </c>
      <c r="B117" s="20">
        <v>42965</v>
      </c>
      <c r="C117" s="20">
        <v>42968</v>
      </c>
      <c r="D117" s="21" t="s">
        <v>32</v>
      </c>
      <c r="E117" s="36">
        <v>338000</v>
      </c>
      <c r="F117" s="22">
        <v>16900</v>
      </c>
      <c r="G117" s="22">
        <v>6566.18</v>
      </c>
      <c r="H117" s="77">
        <f>G117/F117</f>
        <v>0.38853136094674556</v>
      </c>
      <c r="I117" s="78">
        <f>F117-G117</f>
        <v>10333.82</v>
      </c>
      <c r="J117" s="24"/>
    </row>
    <row r="118" spans="1:10" ht="45" x14ac:dyDescent="0.25">
      <c r="A118" s="20" t="s">
        <v>112</v>
      </c>
      <c r="B118" s="20">
        <v>42965</v>
      </c>
      <c r="C118" s="20">
        <v>42968</v>
      </c>
      <c r="D118" s="21" t="s">
        <v>32</v>
      </c>
      <c r="E118" s="36">
        <v>341000</v>
      </c>
      <c r="F118" s="22">
        <v>17050</v>
      </c>
      <c r="G118" s="22">
        <v>6566.18</v>
      </c>
      <c r="H118" s="77">
        <f>G118/F118</f>
        <v>0.38511319648093845</v>
      </c>
      <c r="I118" s="78">
        <f>F118-G118</f>
        <v>10483.82</v>
      </c>
      <c r="J118" s="24"/>
    </row>
    <row r="119" spans="1:10" ht="60.75" thickBot="1" x14ac:dyDescent="0.3">
      <c r="A119" s="9" t="s">
        <v>113</v>
      </c>
      <c r="B119" s="9">
        <v>42972</v>
      </c>
      <c r="C119" s="9">
        <v>42976</v>
      </c>
      <c r="D119" s="11" t="s">
        <v>114</v>
      </c>
      <c r="E119" s="39"/>
      <c r="F119" s="13"/>
      <c r="G119" s="13"/>
      <c r="H119" s="77"/>
      <c r="I119" s="78"/>
      <c r="J119" s="17" t="s">
        <v>25</v>
      </c>
    </row>
    <row r="120" spans="1:10" ht="45.75" thickBot="1" x14ac:dyDescent="0.3">
      <c r="A120" s="53" t="s">
        <v>115</v>
      </c>
      <c r="B120" s="42">
        <v>42923</v>
      </c>
      <c r="C120" s="20">
        <v>42977</v>
      </c>
      <c r="D120" s="21" t="s">
        <v>116</v>
      </c>
      <c r="E120" s="36">
        <v>94600</v>
      </c>
      <c r="F120" s="22">
        <v>4730</v>
      </c>
      <c r="G120" s="22">
        <v>0</v>
      </c>
      <c r="H120" s="14">
        <f t="shared" ref="H120:H134" si="10">G120/F120</f>
        <v>0</v>
      </c>
      <c r="I120" s="18">
        <f t="shared" ref="I120:I134" si="11">F120-G120</f>
        <v>4730</v>
      </c>
      <c r="J120" s="24"/>
    </row>
    <row r="121" spans="1:10" ht="30.75" thickBot="1" x14ac:dyDescent="0.3">
      <c r="A121" s="53" t="s">
        <v>117</v>
      </c>
      <c r="B121" s="42">
        <v>42900</v>
      </c>
      <c r="C121" s="42">
        <v>42982</v>
      </c>
      <c r="D121" s="21" t="s">
        <v>118</v>
      </c>
      <c r="E121" s="43">
        <v>132700</v>
      </c>
      <c r="F121" s="33">
        <v>10616</v>
      </c>
      <c r="G121" s="33">
        <v>476.66</v>
      </c>
      <c r="H121" s="14">
        <f t="shared" si="10"/>
        <v>4.4900150715900533E-2</v>
      </c>
      <c r="I121" s="18">
        <f t="shared" si="11"/>
        <v>10139.34</v>
      </c>
      <c r="J121" s="24"/>
    </row>
    <row r="122" spans="1:10" ht="30.75" thickBot="1" x14ac:dyDescent="0.3">
      <c r="A122" s="53" t="s">
        <v>119</v>
      </c>
      <c r="B122" s="42">
        <v>42905</v>
      </c>
      <c r="C122" s="79">
        <v>42982</v>
      </c>
      <c r="D122" s="21" t="s">
        <v>118</v>
      </c>
      <c r="E122" s="80">
        <v>131100</v>
      </c>
      <c r="F122" s="81">
        <v>10488</v>
      </c>
      <c r="G122" s="81">
        <v>341.77</v>
      </c>
      <c r="H122" s="14">
        <f t="shared" si="10"/>
        <v>3.258676582761251E-2</v>
      </c>
      <c r="I122" s="18">
        <f t="shared" si="11"/>
        <v>10146.23</v>
      </c>
      <c r="J122" s="24"/>
    </row>
    <row r="123" spans="1:10" ht="30" x14ac:dyDescent="0.25">
      <c r="A123" s="53" t="s">
        <v>120</v>
      </c>
      <c r="B123" s="42">
        <v>42906</v>
      </c>
      <c r="C123" s="42">
        <v>42982</v>
      </c>
      <c r="D123" s="21" t="s">
        <v>118</v>
      </c>
      <c r="E123" s="43">
        <v>118750</v>
      </c>
      <c r="F123" s="33">
        <v>9500</v>
      </c>
      <c r="G123" s="33">
        <v>805.46</v>
      </c>
      <c r="H123" s="77">
        <f t="shared" si="10"/>
        <v>8.4785263157894739E-2</v>
      </c>
      <c r="I123" s="78">
        <f t="shared" si="11"/>
        <v>8694.5400000000009</v>
      </c>
      <c r="J123" s="24"/>
    </row>
    <row r="124" spans="1:10" ht="30.75" thickBot="1" x14ac:dyDescent="0.3">
      <c r="A124" s="53" t="s">
        <v>121</v>
      </c>
      <c r="B124" s="42">
        <v>42906</v>
      </c>
      <c r="C124" s="42">
        <v>42982</v>
      </c>
      <c r="D124" s="21" t="s">
        <v>118</v>
      </c>
      <c r="E124" s="43">
        <v>111750</v>
      </c>
      <c r="F124" s="33">
        <v>8940</v>
      </c>
      <c r="G124" s="33">
        <v>519.46</v>
      </c>
      <c r="H124" s="77">
        <f t="shared" si="10"/>
        <v>5.8105145413870248E-2</v>
      </c>
      <c r="I124" s="78">
        <f t="shared" si="11"/>
        <v>8420.5400000000009</v>
      </c>
      <c r="J124" s="24"/>
    </row>
    <row r="125" spans="1:10" ht="30.75" thickBot="1" x14ac:dyDescent="0.3">
      <c r="A125" s="53" t="s">
        <v>122</v>
      </c>
      <c r="B125" s="42">
        <v>42906</v>
      </c>
      <c r="C125" s="42">
        <v>42982</v>
      </c>
      <c r="D125" s="21" t="s">
        <v>118</v>
      </c>
      <c r="E125" s="43">
        <v>99500</v>
      </c>
      <c r="F125" s="33">
        <v>7960</v>
      </c>
      <c r="G125" s="33">
        <v>390.08</v>
      </c>
      <c r="H125" s="14">
        <f t="shared" si="10"/>
        <v>4.9005025125628141E-2</v>
      </c>
      <c r="I125" s="18">
        <f t="shared" si="11"/>
        <v>7569.92</v>
      </c>
      <c r="J125" s="24"/>
    </row>
    <row r="126" spans="1:10" ht="30.75" thickBot="1" x14ac:dyDescent="0.3">
      <c r="A126" s="53" t="s">
        <v>123</v>
      </c>
      <c r="B126" s="42">
        <v>42908</v>
      </c>
      <c r="C126" s="42">
        <v>42982</v>
      </c>
      <c r="D126" s="21" t="s">
        <v>118</v>
      </c>
      <c r="E126" s="43">
        <v>114750</v>
      </c>
      <c r="F126" s="33">
        <v>9180</v>
      </c>
      <c r="G126" s="33">
        <v>524.33000000000004</v>
      </c>
      <c r="H126" s="14">
        <f t="shared" si="10"/>
        <v>5.7116557734204799E-2</v>
      </c>
      <c r="I126" s="18">
        <f t="shared" si="11"/>
        <v>8655.67</v>
      </c>
      <c r="J126" s="24"/>
    </row>
    <row r="127" spans="1:10" ht="30.75" thickBot="1" x14ac:dyDescent="0.3">
      <c r="A127" s="53" t="s">
        <v>124</v>
      </c>
      <c r="B127" s="42">
        <v>42908</v>
      </c>
      <c r="C127" s="42">
        <v>42982</v>
      </c>
      <c r="D127" s="21" t="s">
        <v>118</v>
      </c>
      <c r="E127" s="43">
        <v>105500</v>
      </c>
      <c r="F127" s="33">
        <v>8440</v>
      </c>
      <c r="G127" s="33">
        <v>616.74</v>
      </c>
      <c r="H127" s="14">
        <f t="shared" si="10"/>
        <v>7.3073459715639805E-2</v>
      </c>
      <c r="I127" s="18">
        <f t="shared" si="11"/>
        <v>7823.26</v>
      </c>
      <c r="J127" s="24"/>
    </row>
    <row r="128" spans="1:10" ht="45.75" thickBot="1" x14ac:dyDescent="0.3">
      <c r="A128" s="53" t="s">
        <v>125</v>
      </c>
      <c r="B128" s="42">
        <v>42913</v>
      </c>
      <c r="C128" s="42">
        <v>42982</v>
      </c>
      <c r="D128" s="40" t="s">
        <v>126</v>
      </c>
      <c r="E128" s="43">
        <v>107550</v>
      </c>
      <c r="F128" s="33">
        <v>5377.5</v>
      </c>
      <c r="G128" s="33">
        <v>5377.5</v>
      </c>
      <c r="H128" s="14">
        <f t="shared" si="10"/>
        <v>1</v>
      </c>
      <c r="I128" s="18">
        <f t="shared" si="11"/>
        <v>0</v>
      </c>
      <c r="J128" s="59"/>
    </row>
    <row r="129" spans="1:10" ht="30.75" thickBot="1" x14ac:dyDescent="0.3">
      <c r="A129" s="53" t="s">
        <v>127</v>
      </c>
      <c r="B129" s="42">
        <v>42922</v>
      </c>
      <c r="C129" s="20">
        <v>42982</v>
      </c>
      <c r="D129" s="21" t="s">
        <v>118</v>
      </c>
      <c r="E129" s="47">
        <v>99550</v>
      </c>
      <c r="F129" s="22">
        <v>4997.5</v>
      </c>
      <c r="G129" s="22">
        <v>537.21</v>
      </c>
      <c r="H129" s="14">
        <f t="shared" si="10"/>
        <v>0.10749574787393698</v>
      </c>
      <c r="I129" s="18">
        <f t="shared" si="11"/>
        <v>4460.29</v>
      </c>
      <c r="J129" s="44"/>
    </row>
    <row r="130" spans="1:10" ht="30.75" thickBot="1" x14ac:dyDescent="0.3">
      <c r="A130" s="53" t="s">
        <v>128</v>
      </c>
      <c r="B130" s="42">
        <v>42927</v>
      </c>
      <c r="C130" s="20">
        <v>42982</v>
      </c>
      <c r="D130" s="21" t="s">
        <v>118</v>
      </c>
      <c r="E130" s="36">
        <v>116000</v>
      </c>
      <c r="F130" s="22">
        <v>9280</v>
      </c>
      <c r="G130" s="22">
        <v>634.42999999999995</v>
      </c>
      <c r="H130" s="23">
        <f t="shared" si="10"/>
        <v>6.836530172413792E-2</v>
      </c>
      <c r="I130" s="18">
        <f t="shared" si="11"/>
        <v>8645.57</v>
      </c>
      <c r="J130" s="24"/>
    </row>
    <row r="131" spans="1:10" ht="30.75" thickBot="1" x14ac:dyDescent="0.3">
      <c r="A131" s="53" t="s">
        <v>129</v>
      </c>
      <c r="B131" s="42">
        <v>42936</v>
      </c>
      <c r="C131" s="20">
        <v>42982</v>
      </c>
      <c r="D131" s="21" t="s">
        <v>118</v>
      </c>
      <c r="E131" s="36">
        <v>112750</v>
      </c>
      <c r="F131" s="22">
        <v>9020</v>
      </c>
      <c r="G131" s="22">
        <v>492.23</v>
      </c>
      <c r="H131" s="77">
        <f t="shared" si="10"/>
        <v>5.4570953436807096E-2</v>
      </c>
      <c r="I131" s="78">
        <f t="shared" si="11"/>
        <v>8527.77</v>
      </c>
      <c r="J131" s="24"/>
    </row>
    <row r="132" spans="1:10" ht="30.75" thickBot="1" x14ac:dyDescent="0.3">
      <c r="A132" s="53" t="s">
        <v>130</v>
      </c>
      <c r="B132" s="42">
        <v>42937</v>
      </c>
      <c r="C132" s="20">
        <v>42982</v>
      </c>
      <c r="D132" s="21" t="s">
        <v>118</v>
      </c>
      <c r="E132" s="36">
        <v>132000</v>
      </c>
      <c r="F132" s="22">
        <v>10560</v>
      </c>
      <c r="G132" s="22">
        <v>492.23</v>
      </c>
      <c r="H132" s="23">
        <f t="shared" si="10"/>
        <v>4.6612689393939394E-2</v>
      </c>
      <c r="I132" s="18">
        <f t="shared" si="11"/>
        <v>10067.77</v>
      </c>
      <c r="J132" s="24"/>
    </row>
    <row r="133" spans="1:10" ht="30.75" thickBot="1" x14ac:dyDescent="0.3">
      <c r="A133" s="20" t="s">
        <v>131</v>
      </c>
      <c r="B133" s="20">
        <v>42941</v>
      </c>
      <c r="C133" s="20">
        <v>42982</v>
      </c>
      <c r="D133" s="21" t="s">
        <v>118</v>
      </c>
      <c r="E133" s="36">
        <v>119000</v>
      </c>
      <c r="F133" s="22">
        <v>5950</v>
      </c>
      <c r="G133" s="22">
        <v>446</v>
      </c>
      <c r="H133" s="23">
        <f t="shared" si="10"/>
        <v>7.4957983193277317E-2</v>
      </c>
      <c r="I133" s="18">
        <f t="shared" si="11"/>
        <v>5504</v>
      </c>
      <c r="J133" s="68"/>
    </row>
    <row r="134" spans="1:10" ht="30.75" thickBot="1" x14ac:dyDescent="0.3">
      <c r="A134" s="42" t="s">
        <v>132</v>
      </c>
      <c r="B134" s="42">
        <v>42948</v>
      </c>
      <c r="C134" s="20">
        <v>42982</v>
      </c>
      <c r="D134" s="21" t="s">
        <v>118</v>
      </c>
      <c r="E134" s="36">
        <v>113750</v>
      </c>
      <c r="F134" s="22">
        <v>9100</v>
      </c>
      <c r="G134" s="22">
        <v>607.99</v>
      </c>
      <c r="H134" s="23">
        <f t="shared" si="10"/>
        <v>6.6812087912087911E-2</v>
      </c>
      <c r="I134" s="18">
        <f t="shared" si="11"/>
        <v>8492.01</v>
      </c>
      <c r="J134" s="68"/>
    </row>
    <row r="135" spans="1:10" ht="45.75" thickBot="1" x14ac:dyDescent="0.3">
      <c r="A135" s="9" t="s">
        <v>133</v>
      </c>
      <c r="B135" s="9">
        <v>42944</v>
      </c>
      <c r="C135" s="9">
        <v>42984</v>
      </c>
      <c r="D135" s="11" t="s">
        <v>134</v>
      </c>
      <c r="E135" s="39"/>
      <c r="F135" s="13"/>
      <c r="G135" s="13"/>
      <c r="H135" s="23"/>
      <c r="I135" s="18"/>
      <c r="J135" s="17" t="s">
        <v>14</v>
      </c>
    </row>
    <row r="136" spans="1:10" ht="45.75" thickBot="1" x14ac:dyDescent="0.3">
      <c r="A136" s="20" t="s">
        <v>135</v>
      </c>
      <c r="B136" s="20">
        <v>42978</v>
      </c>
      <c r="C136" s="20">
        <v>42984</v>
      </c>
      <c r="D136" s="40" t="s">
        <v>85</v>
      </c>
      <c r="E136" s="47">
        <v>171578</v>
      </c>
      <c r="F136" s="22">
        <v>14748.83</v>
      </c>
      <c r="G136" s="22">
        <v>4503.13</v>
      </c>
      <c r="H136" s="14">
        <f>G136/F136</f>
        <v>0.30532116784856833</v>
      </c>
      <c r="I136" s="18">
        <f>F136-G136</f>
        <v>10245.700000000001</v>
      </c>
      <c r="J136" s="24"/>
    </row>
    <row r="137" spans="1:10" ht="45.75" thickBot="1" x14ac:dyDescent="0.3">
      <c r="A137" s="9" t="s">
        <v>136</v>
      </c>
      <c r="B137" s="9">
        <v>42956</v>
      </c>
      <c r="C137" s="9">
        <v>42989</v>
      </c>
      <c r="D137" s="11" t="s">
        <v>13</v>
      </c>
      <c r="E137" s="39"/>
      <c r="F137" s="13"/>
      <c r="G137" s="13"/>
      <c r="H137" s="23"/>
      <c r="I137" s="18"/>
      <c r="J137" s="17" t="s">
        <v>14</v>
      </c>
    </row>
    <row r="138" spans="1:10" ht="30.75" thickBot="1" x14ac:dyDescent="0.3">
      <c r="A138" s="25" t="s">
        <v>137</v>
      </c>
      <c r="B138" s="9">
        <v>42919</v>
      </c>
      <c r="C138" s="9">
        <v>42991</v>
      </c>
      <c r="D138" s="11" t="s">
        <v>138</v>
      </c>
      <c r="E138" s="52"/>
      <c r="F138" s="13"/>
      <c r="G138" s="13"/>
      <c r="H138" s="14"/>
      <c r="I138" s="18"/>
      <c r="J138" s="12" t="s">
        <v>33</v>
      </c>
    </row>
    <row r="139" spans="1:10" ht="30.75" thickBot="1" x14ac:dyDescent="0.3">
      <c r="A139" s="20" t="s">
        <v>139</v>
      </c>
      <c r="B139" s="20">
        <v>42985</v>
      </c>
      <c r="C139" s="20">
        <v>42992</v>
      </c>
      <c r="D139" s="21" t="s">
        <v>118</v>
      </c>
      <c r="E139" s="36">
        <v>101000</v>
      </c>
      <c r="F139" s="22">
        <v>8080</v>
      </c>
      <c r="G139" s="22">
        <v>525.29999999999995</v>
      </c>
      <c r="H139" s="23">
        <f>G139/F139</f>
        <v>6.5012376237623751E-2</v>
      </c>
      <c r="I139" s="18">
        <f>F139-G139</f>
        <v>7554.7</v>
      </c>
      <c r="J139" s="24"/>
    </row>
    <row r="140" spans="1:10" ht="30.75" thickBot="1" x14ac:dyDescent="0.3">
      <c r="A140" s="20" t="s">
        <v>140</v>
      </c>
      <c r="B140" s="20">
        <v>42991</v>
      </c>
      <c r="C140" s="20">
        <v>42997</v>
      </c>
      <c r="D140" s="21" t="s">
        <v>118</v>
      </c>
      <c r="E140" s="36">
        <v>125750</v>
      </c>
      <c r="F140" s="22">
        <v>10060</v>
      </c>
      <c r="G140" s="22">
        <v>128.29</v>
      </c>
      <c r="H140" s="23">
        <f>G140/F140</f>
        <v>1.2752485089463221E-2</v>
      </c>
      <c r="I140" s="18">
        <f>F140-G140</f>
        <v>9931.7099999999991</v>
      </c>
      <c r="J140" s="24"/>
    </row>
    <row r="141" spans="1:10" ht="30.75" thickBot="1" x14ac:dyDescent="0.3">
      <c r="A141" s="20" t="s">
        <v>141</v>
      </c>
      <c r="B141" s="20">
        <v>42993</v>
      </c>
      <c r="C141" s="20">
        <v>42997</v>
      </c>
      <c r="D141" s="21" t="s">
        <v>118</v>
      </c>
      <c r="E141" s="36">
        <v>101000</v>
      </c>
      <c r="F141" s="22">
        <v>3700</v>
      </c>
      <c r="G141" s="22">
        <v>519.46</v>
      </c>
      <c r="H141" s="77">
        <f>G141/F141</f>
        <v>0.14039459459459461</v>
      </c>
      <c r="I141" s="78">
        <f>F141-G141</f>
        <v>3180.54</v>
      </c>
      <c r="J141" s="68"/>
    </row>
    <row r="142" spans="1:10" ht="45.75" thickBot="1" x14ac:dyDescent="0.3">
      <c r="A142" s="53" t="s">
        <v>142</v>
      </c>
      <c r="B142" s="42">
        <v>42934</v>
      </c>
      <c r="C142" s="20">
        <v>42999</v>
      </c>
      <c r="D142" s="21" t="s">
        <v>143</v>
      </c>
      <c r="E142" s="47">
        <v>75840</v>
      </c>
      <c r="F142" s="22">
        <v>2844</v>
      </c>
      <c r="G142" s="22">
        <v>0</v>
      </c>
      <c r="H142" s="14">
        <f>G142/F142</f>
        <v>0</v>
      </c>
      <c r="I142" s="18">
        <f>F142-G142</f>
        <v>2844</v>
      </c>
      <c r="J142" s="24"/>
    </row>
    <row r="143" spans="1:10" ht="30.75" thickBot="1" x14ac:dyDescent="0.3">
      <c r="A143" s="20" t="s">
        <v>144</v>
      </c>
      <c r="B143" s="20">
        <v>43004</v>
      </c>
      <c r="C143" s="20">
        <v>43010</v>
      </c>
      <c r="D143" s="21" t="s">
        <v>138</v>
      </c>
      <c r="E143" s="36">
        <v>82000</v>
      </c>
      <c r="F143" s="22">
        <v>4100</v>
      </c>
      <c r="G143" s="22">
        <v>4100</v>
      </c>
      <c r="H143" s="23">
        <f>G143/F143</f>
        <v>1</v>
      </c>
      <c r="I143" s="18">
        <f>F143-G143</f>
        <v>0</v>
      </c>
      <c r="J143" s="68"/>
    </row>
    <row r="144" spans="1:10" ht="30.75" thickBot="1" x14ac:dyDescent="0.3">
      <c r="A144" s="82" t="str">
        <f>[1]Términos!B12</f>
        <v>SV-011-17</v>
      </c>
      <c r="B144" s="83">
        <f>[1]Términos!D12</f>
        <v>42751</v>
      </c>
      <c r="C144" s="83"/>
      <c r="D144" s="84" t="s">
        <v>145</v>
      </c>
      <c r="E144" s="83"/>
      <c r="F144" s="85"/>
      <c r="G144" s="85"/>
      <c r="H144" s="23"/>
      <c r="I144" s="18"/>
      <c r="J144" s="86" t="s">
        <v>146</v>
      </c>
    </row>
    <row r="145" spans="1:10" ht="30.75" thickBot="1" x14ac:dyDescent="0.3">
      <c r="A145" s="87" t="str">
        <f>[1]Términos!B29</f>
        <v>SV-028-17</v>
      </c>
      <c r="B145" s="88">
        <f>[1]Términos!D29</f>
        <v>42773</v>
      </c>
      <c r="C145" s="88"/>
      <c r="D145" s="89" t="s">
        <v>147</v>
      </c>
      <c r="E145" s="88"/>
      <c r="F145" s="90"/>
      <c r="G145" s="90"/>
      <c r="H145" s="23"/>
      <c r="I145" s="18"/>
      <c r="J145" s="91" t="s">
        <v>146</v>
      </c>
    </row>
    <row r="146" spans="1:10" ht="30.75" thickBot="1" x14ac:dyDescent="0.3">
      <c r="A146" s="25" t="str">
        <f>[1]Términos!B35</f>
        <v>SV-034-17</v>
      </c>
      <c r="B146" s="9">
        <f>[1]Términos!D35</f>
        <v>42781</v>
      </c>
      <c r="C146" s="9"/>
      <c r="D146" s="11" t="s">
        <v>46</v>
      </c>
      <c r="E146" s="9"/>
      <c r="F146" s="39"/>
      <c r="G146" s="13"/>
      <c r="H146" s="78"/>
      <c r="I146" s="92"/>
      <c r="J146" s="12" t="s">
        <v>33</v>
      </c>
    </row>
    <row r="147" spans="1:10" ht="60.75" thickBot="1" x14ac:dyDescent="0.3">
      <c r="A147" s="82" t="str">
        <f>[1]Términos!B54</f>
        <v>SV-053-17</v>
      </c>
      <c r="B147" s="83">
        <f>[1]Términos!D54</f>
        <v>42845</v>
      </c>
      <c r="C147" s="83"/>
      <c r="D147" s="84" t="s">
        <v>148</v>
      </c>
      <c r="E147" s="93"/>
      <c r="F147" s="85"/>
      <c r="G147" s="85"/>
      <c r="H147" s="23"/>
      <c r="I147" s="18"/>
      <c r="J147" s="86" t="s">
        <v>146</v>
      </c>
    </row>
    <row r="148" spans="1:10" ht="30" x14ac:dyDescent="0.25">
      <c r="A148" s="82" t="str">
        <f>[1]Términos!B79</f>
        <v>SV-078-17</v>
      </c>
      <c r="B148" s="83">
        <f>[1]Términos!D79</f>
        <v>42893</v>
      </c>
      <c r="C148" s="83"/>
      <c r="D148" s="84" t="s">
        <v>34</v>
      </c>
      <c r="E148" s="93"/>
      <c r="F148" s="85"/>
      <c r="G148" s="85"/>
      <c r="H148" s="77"/>
      <c r="I148" s="78"/>
      <c r="J148" s="86" t="s">
        <v>146</v>
      </c>
    </row>
    <row r="149" spans="1:10" ht="30.75" thickBot="1" x14ac:dyDescent="0.3">
      <c r="A149" s="25" t="str">
        <f>[1]Términos!B82</f>
        <v>SV-081-17</v>
      </c>
      <c r="B149" s="9">
        <f>[1]Términos!D82</f>
        <v>42899</v>
      </c>
      <c r="C149" s="9"/>
      <c r="D149" s="11" t="s">
        <v>149</v>
      </c>
      <c r="E149" s="39"/>
      <c r="F149" s="13"/>
      <c r="G149" s="13"/>
      <c r="H149" s="77"/>
      <c r="I149" s="78"/>
      <c r="J149" s="12" t="s">
        <v>33</v>
      </c>
    </row>
    <row r="150" spans="1:10" ht="30.75" thickBot="1" x14ac:dyDescent="0.3">
      <c r="A150" s="82" t="s">
        <v>150</v>
      </c>
      <c r="B150" s="83">
        <v>42900</v>
      </c>
      <c r="C150" s="83"/>
      <c r="D150" s="84" t="s">
        <v>151</v>
      </c>
      <c r="E150" s="93"/>
      <c r="F150" s="85"/>
      <c r="G150" s="85"/>
      <c r="H150" s="23"/>
      <c r="I150" s="18"/>
      <c r="J150" s="94" t="s">
        <v>146</v>
      </c>
    </row>
    <row r="151" spans="1:10" ht="75.75" thickBot="1" x14ac:dyDescent="0.3">
      <c r="A151" s="25" t="s">
        <v>152</v>
      </c>
      <c r="B151" s="9">
        <v>42906</v>
      </c>
      <c r="C151" s="9"/>
      <c r="D151" s="11" t="s">
        <v>116</v>
      </c>
      <c r="E151" s="39"/>
      <c r="F151" s="13"/>
      <c r="G151" s="13"/>
      <c r="H151" s="23"/>
      <c r="I151" s="35"/>
      <c r="J151" s="17" t="s">
        <v>153</v>
      </c>
    </row>
    <row r="152" spans="1:10" ht="45.75" thickBot="1" x14ac:dyDescent="0.3">
      <c r="A152" s="25" t="s">
        <v>154</v>
      </c>
      <c r="B152" s="9">
        <v>42908</v>
      </c>
      <c r="C152" s="9"/>
      <c r="D152" s="11" t="s">
        <v>60</v>
      </c>
      <c r="E152" s="39"/>
      <c r="F152" s="13"/>
      <c r="G152" s="13"/>
      <c r="H152" s="23"/>
      <c r="I152" s="18"/>
      <c r="J152" s="17" t="s">
        <v>14</v>
      </c>
    </row>
    <row r="153" spans="1:10" ht="45.75" thickBot="1" x14ac:dyDescent="0.3">
      <c r="A153" s="19" t="s">
        <v>98</v>
      </c>
      <c r="B153" s="20">
        <v>42915</v>
      </c>
      <c r="C153" s="20">
        <v>42940</v>
      </c>
      <c r="D153" s="21" t="s">
        <v>41</v>
      </c>
      <c r="E153" s="36">
        <v>192647</v>
      </c>
      <c r="F153" s="22">
        <v>9632.0300000000007</v>
      </c>
      <c r="G153" s="22">
        <v>0</v>
      </c>
      <c r="H153" s="14">
        <f>G153/F153</f>
        <v>0</v>
      </c>
      <c r="I153" s="15">
        <f>F153-G153</f>
        <v>9632.0300000000007</v>
      </c>
      <c r="J153" s="24"/>
    </row>
    <row r="154" spans="1:10" ht="30.75" thickBot="1" x14ac:dyDescent="0.3">
      <c r="A154" s="82" t="s">
        <v>155</v>
      </c>
      <c r="B154" s="83">
        <v>42929</v>
      </c>
      <c r="C154" s="88"/>
      <c r="D154" s="89" t="s">
        <v>147</v>
      </c>
      <c r="E154" s="88"/>
      <c r="F154" s="90"/>
      <c r="G154" s="90"/>
      <c r="H154" s="77"/>
      <c r="I154" s="78"/>
      <c r="J154" s="91" t="s">
        <v>146</v>
      </c>
    </row>
    <row r="155" spans="1:10" ht="30.75" thickBot="1" x14ac:dyDescent="0.3">
      <c r="A155" s="82" t="s">
        <v>156</v>
      </c>
      <c r="B155" s="83">
        <v>42937</v>
      </c>
      <c r="C155" s="88"/>
      <c r="D155" s="89" t="s">
        <v>147</v>
      </c>
      <c r="E155" s="88"/>
      <c r="F155" s="90"/>
      <c r="G155" s="90"/>
      <c r="H155" s="23"/>
      <c r="I155" s="18"/>
      <c r="J155" s="95" t="s">
        <v>146</v>
      </c>
    </row>
    <row r="156" spans="1:10" ht="45.75" thickBot="1" x14ac:dyDescent="0.3">
      <c r="A156" s="82" t="s">
        <v>157</v>
      </c>
      <c r="B156" s="83">
        <v>42937</v>
      </c>
      <c r="C156" s="88"/>
      <c r="D156" s="89" t="s">
        <v>158</v>
      </c>
      <c r="E156" s="88"/>
      <c r="F156" s="90"/>
      <c r="G156" s="90"/>
      <c r="H156" s="23"/>
      <c r="I156" s="18"/>
      <c r="J156" s="95" t="s">
        <v>159</v>
      </c>
    </row>
    <row r="157" spans="1:10" ht="45.75" thickBot="1" x14ac:dyDescent="0.3">
      <c r="A157" s="96" t="s">
        <v>160</v>
      </c>
      <c r="B157" s="83">
        <v>42947</v>
      </c>
      <c r="C157" s="88"/>
      <c r="D157" s="89" t="s">
        <v>161</v>
      </c>
      <c r="E157" s="88"/>
      <c r="F157" s="90"/>
      <c r="G157" s="90"/>
      <c r="H157" s="77"/>
      <c r="I157" s="78"/>
      <c r="J157" s="95" t="s">
        <v>146</v>
      </c>
    </row>
    <row r="158" spans="1:10" ht="45.75" thickBot="1" x14ac:dyDescent="0.3">
      <c r="A158" s="88" t="s">
        <v>162</v>
      </c>
      <c r="B158" s="88">
        <v>42951</v>
      </c>
      <c r="C158" s="88"/>
      <c r="D158" s="97" t="s">
        <v>85</v>
      </c>
      <c r="E158" s="88"/>
      <c r="F158" s="88"/>
      <c r="G158" s="90"/>
      <c r="H158" s="26"/>
      <c r="I158" s="35"/>
      <c r="J158" s="95" t="s">
        <v>146</v>
      </c>
    </row>
    <row r="159" spans="1:10" ht="45.75" thickBot="1" x14ac:dyDescent="0.3">
      <c r="A159" s="9" t="s">
        <v>163</v>
      </c>
      <c r="B159" s="9">
        <v>42968</v>
      </c>
      <c r="C159" s="9">
        <v>43010</v>
      </c>
      <c r="D159" s="11" t="s">
        <v>134</v>
      </c>
      <c r="E159" s="39"/>
      <c r="F159" s="13"/>
      <c r="G159" s="13"/>
      <c r="H159" s="23"/>
      <c r="I159" s="18"/>
      <c r="J159" s="17" t="s">
        <v>14</v>
      </c>
    </row>
    <row r="160" spans="1:10" ht="30.75" thickBot="1" x14ac:dyDescent="0.3">
      <c r="A160" s="20" t="s">
        <v>164</v>
      </c>
      <c r="B160" s="20">
        <v>42977</v>
      </c>
      <c r="C160" s="20">
        <v>43014</v>
      </c>
      <c r="D160" s="40" t="s">
        <v>149</v>
      </c>
      <c r="E160" s="36">
        <v>120000</v>
      </c>
      <c r="F160" s="22">
        <v>4578.9399999999996</v>
      </c>
      <c r="G160" s="22">
        <v>4420.92</v>
      </c>
      <c r="H160" s="23">
        <f>G160/F160</f>
        <v>0.96548982952386375</v>
      </c>
      <c r="I160" s="18">
        <f>F160-G160</f>
        <v>158.01999999999953</v>
      </c>
      <c r="J160" s="24"/>
    </row>
    <row r="161" spans="1:10" ht="30.75" thickBot="1" x14ac:dyDescent="0.3">
      <c r="A161" s="20" t="s">
        <v>165</v>
      </c>
      <c r="B161" s="20">
        <v>42977</v>
      </c>
      <c r="C161" s="20">
        <v>43014</v>
      </c>
      <c r="D161" s="40" t="s">
        <v>149</v>
      </c>
      <c r="E161" s="36">
        <v>109660</v>
      </c>
      <c r="F161" s="22">
        <v>7863.77</v>
      </c>
      <c r="G161" s="22">
        <v>8147.77</v>
      </c>
      <c r="H161" s="23">
        <f>G161/F161</f>
        <v>1.0361149931902891</v>
      </c>
      <c r="I161" s="18">
        <f>F161-G161</f>
        <v>-284</v>
      </c>
      <c r="J161" s="24"/>
    </row>
    <row r="162" spans="1:10" ht="45.75" thickBot="1" x14ac:dyDescent="0.3">
      <c r="A162" s="9" t="s">
        <v>166</v>
      </c>
      <c r="B162" s="9">
        <v>42977</v>
      </c>
      <c r="C162" s="9">
        <v>43017</v>
      </c>
      <c r="D162" s="11" t="s">
        <v>13</v>
      </c>
      <c r="E162" s="39"/>
      <c r="F162" s="13"/>
      <c r="G162" s="13"/>
      <c r="H162" s="23"/>
      <c r="I162" s="18"/>
      <c r="J162" s="17" t="s">
        <v>14</v>
      </c>
    </row>
    <row r="163" spans="1:10" ht="30.75" thickBot="1" x14ac:dyDescent="0.3">
      <c r="A163" s="20" t="s">
        <v>167</v>
      </c>
      <c r="B163" s="20">
        <v>42978</v>
      </c>
      <c r="C163" s="20">
        <v>43014</v>
      </c>
      <c r="D163" s="40" t="s">
        <v>149</v>
      </c>
      <c r="E163" s="36">
        <v>95660</v>
      </c>
      <c r="F163" s="22">
        <v>6671.02</v>
      </c>
      <c r="G163" s="22">
        <v>7174.5</v>
      </c>
      <c r="H163" s="23">
        <f t="shared" ref="H163:H180" si="12">G163/F163</f>
        <v>1.0754727163162454</v>
      </c>
      <c r="I163" s="18">
        <f t="shared" ref="I163:I180" si="13">F163-G163</f>
        <v>-503.47999999999956</v>
      </c>
      <c r="J163" s="24"/>
    </row>
    <row r="164" spans="1:10" ht="30.75" thickBot="1" x14ac:dyDescent="0.3">
      <c r="A164" s="20" t="s">
        <v>168</v>
      </c>
      <c r="B164" s="20">
        <v>42978</v>
      </c>
      <c r="C164" s="20">
        <v>43014</v>
      </c>
      <c r="D164" s="40" t="s">
        <v>149</v>
      </c>
      <c r="E164" s="36">
        <v>117890</v>
      </c>
      <c r="F164" s="22">
        <v>6204.73</v>
      </c>
      <c r="G164" s="22">
        <v>6372.12</v>
      </c>
      <c r="H164" s="23">
        <f t="shared" si="12"/>
        <v>1.0269778056418248</v>
      </c>
      <c r="I164" s="18">
        <f t="shared" si="13"/>
        <v>-167.39000000000033</v>
      </c>
      <c r="J164" s="24"/>
    </row>
    <row r="165" spans="1:10" ht="30.75" thickBot="1" x14ac:dyDescent="0.3">
      <c r="A165" s="20" t="s">
        <v>169</v>
      </c>
      <c r="B165" s="20">
        <v>42978</v>
      </c>
      <c r="C165" s="20">
        <v>43014</v>
      </c>
      <c r="D165" s="40" t="s">
        <v>149</v>
      </c>
      <c r="E165" s="36">
        <v>118735</v>
      </c>
      <c r="F165" s="22">
        <v>8882.7999999999993</v>
      </c>
      <c r="G165" s="22">
        <v>8905.1299999999992</v>
      </c>
      <c r="H165" s="23">
        <f t="shared" si="12"/>
        <v>1.0025138469851849</v>
      </c>
      <c r="I165" s="18">
        <f t="shared" si="13"/>
        <v>-22.329999999999927</v>
      </c>
      <c r="J165" s="24"/>
    </row>
    <row r="166" spans="1:10" ht="30.75" thickBot="1" x14ac:dyDescent="0.3">
      <c r="A166" s="20" t="s">
        <v>170</v>
      </c>
      <c r="B166" s="20">
        <v>42979</v>
      </c>
      <c r="C166" s="20">
        <v>43014</v>
      </c>
      <c r="D166" s="40" t="s">
        <v>149</v>
      </c>
      <c r="E166" s="36">
        <v>114890</v>
      </c>
      <c r="F166" s="22">
        <v>7644.93</v>
      </c>
      <c r="G166" s="22">
        <v>8308.6</v>
      </c>
      <c r="H166" s="23">
        <f t="shared" si="12"/>
        <v>1.0868117824492833</v>
      </c>
      <c r="I166" s="18">
        <f t="shared" si="13"/>
        <v>-663.67000000000007</v>
      </c>
      <c r="J166" s="24"/>
    </row>
    <row r="167" spans="1:10" ht="30.75" thickBot="1" x14ac:dyDescent="0.3">
      <c r="A167" s="20" t="s">
        <v>171</v>
      </c>
      <c r="B167" s="20">
        <v>42979</v>
      </c>
      <c r="C167" s="20">
        <v>43014</v>
      </c>
      <c r="D167" s="40" t="s">
        <v>149</v>
      </c>
      <c r="E167" s="36">
        <v>114180</v>
      </c>
      <c r="F167" s="22">
        <v>8263.02</v>
      </c>
      <c r="G167" s="22">
        <v>8563.5</v>
      </c>
      <c r="H167" s="23">
        <f t="shared" si="12"/>
        <v>1.0363644285019278</v>
      </c>
      <c r="I167" s="18">
        <f t="shared" si="13"/>
        <v>-300.47999999999956</v>
      </c>
      <c r="J167" s="24"/>
    </row>
    <row r="168" spans="1:10" ht="30.75" thickBot="1" x14ac:dyDescent="0.3">
      <c r="A168" s="20" t="s">
        <v>172</v>
      </c>
      <c r="B168" s="20">
        <v>42982</v>
      </c>
      <c r="C168" s="20">
        <v>43014</v>
      </c>
      <c r="D168" s="40" t="s">
        <v>149</v>
      </c>
      <c r="E168" s="36">
        <v>100050</v>
      </c>
      <c r="F168" s="22">
        <v>6911.34</v>
      </c>
      <c r="G168" s="22">
        <v>7503.75</v>
      </c>
      <c r="H168" s="23">
        <f t="shared" si="12"/>
        <v>1.0857156499318512</v>
      </c>
      <c r="I168" s="18">
        <f t="shared" si="13"/>
        <v>-592.40999999999985</v>
      </c>
      <c r="J168" s="24"/>
    </row>
    <row r="169" spans="1:10" ht="45.75" thickBot="1" x14ac:dyDescent="0.3">
      <c r="A169" s="20" t="s">
        <v>173</v>
      </c>
      <c r="B169" s="20">
        <v>42982</v>
      </c>
      <c r="C169" s="20">
        <v>43011</v>
      </c>
      <c r="D169" s="40" t="s">
        <v>65</v>
      </c>
      <c r="E169" s="36">
        <v>490000</v>
      </c>
      <c r="F169" s="22">
        <v>24500</v>
      </c>
      <c r="G169" s="22">
        <v>0</v>
      </c>
      <c r="H169" s="23">
        <f t="shared" si="12"/>
        <v>0</v>
      </c>
      <c r="I169" s="18">
        <f t="shared" si="13"/>
        <v>24500</v>
      </c>
      <c r="J169" s="24"/>
    </row>
    <row r="170" spans="1:10" ht="30.75" thickBot="1" x14ac:dyDescent="0.3">
      <c r="A170" s="20" t="s">
        <v>174</v>
      </c>
      <c r="B170" s="20">
        <v>42983</v>
      </c>
      <c r="C170" s="20">
        <v>43014</v>
      </c>
      <c r="D170" s="40" t="s">
        <v>149</v>
      </c>
      <c r="E170" s="36">
        <v>115890</v>
      </c>
      <c r="F170" s="22">
        <v>3997.33</v>
      </c>
      <c r="G170" s="22">
        <v>4079.89</v>
      </c>
      <c r="H170" s="23">
        <f t="shared" si="12"/>
        <v>1.0206537864024237</v>
      </c>
      <c r="I170" s="18">
        <f t="shared" si="13"/>
        <v>-82.559999999999945</v>
      </c>
      <c r="J170" s="24"/>
    </row>
    <row r="171" spans="1:10" ht="30.75" thickBot="1" x14ac:dyDescent="0.3">
      <c r="A171" s="20" t="s">
        <v>175</v>
      </c>
      <c r="B171" s="20">
        <v>42983</v>
      </c>
      <c r="C171" s="20">
        <v>43014</v>
      </c>
      <c r="D171" s="40" t="s">
        <v>149</v>
      </c>
      <c r="E171" s="36">
        <v>116890</v>
      </c>
      <c r="F171" s="22">
        <v>6646.47</v>
      </c>
      <c r="G171" s="22">
        <v>7031.31</v>
      </c>
      <c r="H171" s="23">
        <f t="shared" si="12"/>
        <v>1.0579014123286496</v>
      </c>
      <c r="I171" s="18">
        <f t="shared" si="13"/>
        <v>-384.84000000000015</v>
      </c>
      <c r="J171" s="24"/>
    </row>
    <row r="172" spans="1:10" ht="30.75" thickBot="1" x14ac:dyDescent="0.3">
      <c r="A172" s="20" t="s">
        <v>176</v>
      </c>
      <c r="B172" s="20">
        <v>42984</v>
      </c>
      <c r="C172" s="20">
        <v>43014</v>
      </c>
      <c r="D172" s="40" t="s">
        <v>149</v>
      </c>
      <c r="E172" s="36">
        <v>102050</v>
      </c>
      <c r="F172" s="22">
        <v>6809.72</v>
      </c>
      <c r="G172" s="22">
        <v>7653.75</v>
      </c>
      <c r="H172" s="23">
        <f t="shared" si="12"/>
        <v>1.1239448905388181</v>
      </c>
      <c r="I172" s="18">
        <f t="shared" si="13"/>
        <v>-844.02999999999975</v>
      </c>
      <c r="J172" s="24"/>
    </row>
    <row r="173" spans="1:10" ht="30.75" thickBot="1" x14ac:dyDescent="0.3">
      <c r="A173" s="20" t="s">
        <v>177</v>
      </c>
      <c r="B173" s="20">
        <v>42984</v>
      </c>
      <c r="C173" s="20">
        <v>43014</v>
      </c>
      <c r="D173" s="40" t="s">
        <v>149</v>
      </c>
      <c r="E173" s="36">
        <v>106660</v>
      </c>
      <c r="F173" s="22">
        <v>6656.22</v>
      </c>
      <c r="G173" s="22">
        <v>7035.18</v>
      </c>
      <c r="H173" s="23">
        <f t="shared" si="12"/>
        <v>1.0569332143468815</v>
      </c>
      <c r="I173" s="18">
        <f t="shared" si="13"/>
        <v>-378.96000000000004</v>
      </c>
      <c r="J173" s="24"/>
    </row>
    <row r="174" spans="1:10" ht="30.75" thickBot="1" x14ac:dyDescent="0.3">
      <c r="A174" s="20" t="s">
        <v>178</v>
      </c>
      <c r="B174" s="20">
        <v>42986</v>
      </c>
      <c r="C174" s="20">
        <v>43014</v>
      </c>
      <c r="D174" s="40" t="s">
        <v>149</v>
      </c>
      <c r="E174" s="36">
        <v>100050</v>
      </c>
      <c r="F174" s="22">
        <v>7419.12</v>
      </c>
      <c r="G174" s="22">
        <v>7503.75</v>
      </c>
      <c r="H174" s="23">
        <f t="shared" si="12"/>
        <v>1.0114070132306796</v>
      </c>
      <c r="I174" s="18">
        <f t="shared" si="13"/>
        <v>-84.630000000000109</v>
      </c>
      <c r="J174" s="24"/>
    </row>
    <row r="175" spans="1:10" ht="30.75" thickBot="1" x14ac:dyDescent="0.3">
      <c r="A175" s="20" t="s">
        <v>179</v>
      </c>
      <c r="B175" s="20">
        <v>42989</v>
      </c>
      <c r="C175" s="20">
        <v>43014</v>
      </c>
      <c r="D175" s="40" t="s">
        <v>149</v>
      </c>
      <c r="E175" s="36">
        <v>120000</v>
      </c>
      <c r="F175" s="22">
        <v>4139.8999999999996</v>
      </c>
      <c r="G175" s="22">
        <v>4079.89</v>
      </c>
      <c r="H175" s="23">
        <f t="shared" si="12"/>
        <v>0.9855044807845601</v>
      </c>
      <c r="I175" s="18">
        <f t="shared" si="13"/>
        <v>60.009999999999764</v>
      </c>
      <c r="J175" s="24"/>
    </row>
    <row r="176" spans="1:10" ht="30.75" thickBot="1" x14ac:dyDescent="0.3">
      <c r="A176" s="20" t="s">
        <v>180</v>
      </c>
      <c r="B176" s="20">
        <v>42991</v>
      </c>
      <c r="C176" s="20">
        <v>43014</v>
      </c>
      <c r="D176" s="40" t="s">
        <v>149</v>
      </c>
      <c r="E176" s="36">
        <v>123583</v>
      </c>
      <c r="F176" s="22">
        <v>4192.99</v>
      </c>
      <c r="G176" s="22">
        <v>3880.32</v>
      </c>
      <c r="H176" s="23">
        <f t="shared" si="12"/>
        <v>0.92543030152707262</v>
      </c>
      <c r="I176" s="18">
        <f t="shared" si="13"/>
        <v>312.66999999999962</v>
      </c>
      <c r="J176" s="24"/>
    </row>
    <row r="177" spans="1:10" ht="30.75" thickBot="1" x14ac:dyDescent="0.3">
      <c r="A177" s="20" t="s">
        <v>181</v>
      </c>
      <c r="B177" s="20">
        <v>42992</v>
      </c>
      <c r="C177" s="20">
        <v>43014</v>
      </c>
      <c r="D177" s="40" t="s">
        <v>149</v>
      </c>
      <c r="E177" s="36">
        <v>104050</v>
      </c>
      <c r="F177" s="22">
        <v>7529.93</v>
      </c>
      <c r="G177" s="22">
        <v>7803.75</v>
      </c>
      <c r="H177" s="23">
        <f t="shared" si="12"/>
        <v>1.0363642158692046</v>
      </c>
      <c r="I177" s="18">
        <f t="shared" si="13"/>
        <v>-273.81999999999971</v>
      </c>
      <c r="J177" s="24"/>
    </row>
    <row r="178" spans="1:10" ht="30.75" thickBot="1" x14ac:dyDescent="0.3">
      <c r="A178" s="20" t="s">
        <v>182</v>
      </c>
      <c r="B178" s="20">
        <v>42993</v>
      </c>
      <c r="C178" s="20">
        <v>43018</v>
      </c>
      <c r="D178" s="40" t="s">
        <v>149</v>
      </c>
      <c r="E178" s="36">
        <v>120000</v>
      </c>
      <c r="F178" s="22">
        <v>4195.4799999999996</v>
      </c>
      <c r="G178" s="22">
        <v>4141.8999999999996</v>
      </c>
      <c r="H178" s="23">
        <f t="shared" si="12"/>
        <v>0.98722911323614937</v>
      </c>
      <c r="I178" s="18">
        <f t="shared" si="13"/>
        <v>53.579999999999927</v>
      </c>
      <c r="J178" s="24"/>
    </row>
    <row r="179" spans="1:10" ht="30.75" thickBot="1" x14ac:dyDescent="0.3">
      <c r="A179" s="20" t="s">
        <v>183</v>
      </c>
      <c r="B179" s="20">
        <v>43000</v>
      </c>
      <c r="C179" s="20">
        <v>43014</v>
      </c>
      <c r="D179" s="40" t="s">
        <v>149</v>
      </c>
      <c r="E179" s="36">
        <v>120000</v>
      </c>
      <c r="F179" s="22">
        <v>4184.21</v>
      </c>
      <c r="G179" s="22">
        <v>4000.45</v>
      </c>
      <c r="H179" s="23">
        <f t="shared" si="12"/>
        <v>0.95608251019905788</v>
      </c>
      <c r="I179" s="18">
        <f t="shared" si="13"/>
        <v>183.76000000000022</v>
      </c>
      <c r="J179" s="24"/>
    </row>
    <row r="180" spans="1:10" ht="30.75" thickBot="1" x14ac:dyDescent="0.3">
      <c r="A180" s="20" t="s">
        <v>184</v>
      </c>
      <c r="B180" s="20">
        <v>43003</v>
      </c>
      <c r="C180" s="20">
        <v>43014</v>
      </c>
      <c r="D180" s="40" t="s">
        <v>149</v>
      </c>
      <c r="E180" s="36">
        <v>119735</v>
      </c>
      <c r="F180" s="22">
        <v>8946.36</v>
      </c>
      <c r="G180" s="22">
        <v>8980.1299999999992</v>
      </c>
      <c r="H180" s="23">
        <f t="shared" si="12"/>
        <v>1.0037747195507445</v>
      </c>
      <c r="I180" s="18">
        <f t="shared" si="13"/>
        <v>-33.769999999998618</v>
      </c>
      <c r="J180" s="24"/>
    </row>
    <row r="181" spans="1:10" ht="45" x14ac:dyDescent="0.25">
      <c r="A181" s="9" t="s">
        <v>185</v>
      </c>
      <c r="B181" s="9">
        <v>43004</v>
      </c>
      <c r="C181" s="9"/>
      <c r="D181" s="11" t="s">
        <v>186</v>
      </c>
      <c r="E181" s="39"/>
      <c r="F181" s="13"/>
      <c r="G181" s="13"/>
      <c r="H181" s="77"/>
      <c r="I181" s="78"/>
      <c r="J181" s="17" t="s">
        <v>14</v>
      </c>
    </row>
    <row r="182" spans="1:10" ht="60" x14ac:dyDescent="0.25">
      <c r="A182" s="9" t="s">
        <v>187</v>
      </c>
      <c r="B182" s="9">
        <v>43004</v>
      </c>
      <c r="C182" s="9"/>
      <c r="D182" s="11" t="s">
        <v>109</v>
      </c>
      <c r="E182" s="39"/>
      <c r="F182" s="13"/>
      <c r="G182" s="13"/>
      <c r="H182" s="77"/>
      <c r="I182" s="78"/>
      <c r="J182" s="17" t="s">
        <v>25</v>
      </c>
    </row>
    <row r="183" spans="1:10" ht="45" x14ac:dyDescent="0.25">
      <c r="A183" s="9" t="s">
        <v>188</v>
      </c>
      <c r="B183" s="9">
        <v>43006</v>
      </c>
      <c r="C183" s="9"/>
      <c r="D183" s="11" t="s">
        <v>186</v>
      </c>
      <c r="E183" s="98"/>
      <c r="F183" s="13"/>
      <c r="G183" s="99"/>
      <c r="H183" s="77"/>
      <c r="I183" s="78"/>
      <c r="J183" s="17" t="s">
        <v>14</v>
      </c>
    </row>
    <row r="184" spans="1:10" ht="45" x14ac:dyDescent="0.25">
      <c r="A184" s="9" t="s">
        <v>189</v>
      </c>
      <c r="B184" s="9">
        <v>43007</v>
      </c>
      <c r="C184" s="9"/>
      <c r="D184" s="11" t="s">
        <v>186</v>
      </c>
      <c r="E184" s="39"/>
      <c r="F184" s="13"/>
      <c r="G184" s="13"/>
      <c r="H184" s="77"/>
      <c r="I184" s="78"/>
      <c r="J184" s="17" t="s">
        <v>14</v>
      </c>
    </row>
    <row r="185" spans="1:10" ht="45" x14ac:dyDescent="0.25">
      <c r="A185" s="9" t="s">
        <v>190</v>
      </c>
      <c r="B185" s="9">
        <v>43010</v>
      </c>
      <c r="C185" s="9"/>
      <c r="D185" s="11" t="s">
        <v>186</v>
      </c>
      <c r="E185" s="39"/>
      <c r="F185" s="13"/>
      <c r="G185" s="13"/>
      <c r="H185" s="77"/>
      <c r="I185" s="78"/>
      <c r="J185" s="17" t="s">
        <v>14</v>
      </c>
    </row>
    <row r="186" spans="1:10" ht="45" x14ac:dyDescent="0.25">
      <c r="A186" s="9" t="s">
        <v>191</v>
      </c>
      <c r="B186" s="9">
        <v>43010</v>
      </c>
      <c r="C186" s="9">
        <v>43028</v>
      </c>
      <c r="D186" s="11" t="s">
        <v>186</v>
      </c>
      <c r="E186" s="39"/>
      <c r="F186" s="13"/>
      <c r="G186" s="13"/>
      <c r="H186" s="77"/>
      <c r="I186" s="78"/>
      <c r="J186" s="17" t="s">
        <v>14</v>
      </c>
    </row>
    <row r="187" spans="1:10" ht="45" x14ac:dyDescent="0.25">
      <c r="A187" s="9" t="s">
        <v>192</v>
      </c>
      <c r="B187" s="9">
        <v>43010</v>
      </c>
      <c r="C187" s="9">
        <v>43028</v>
      </c>
      <c r="D187" s="11" t="s">
        <v>186</v>
      </c>
      <c r="E187" s="39"/>
      <c r="F187" s="13"/>
      <c r="G187" s="13"/>
      <c r="H187" s="77"/>
      <c r="I187" s="78"/>
      <c r="J187" s="17" t="s">
        <v>14</v>
      </c>
    </row>
    <row r="188" spans="1:10" ht="45" x14ac:dyDescent="0.25">
      <c r="A188" s="9" t="s">
        <v>193</v>
      </c>
      <c r="B188" s="9">
        <v>43011</v>
      </c>
      <c r="C188" s="9">
        <v>43028</v>
      </c>
      <c r="D188" s="11" t="s">
        <v>186</v>
      </c>
      <c r="E188" s="39"/>
      <c r="F188" s="13"/>
      <c r="G188" s="13"/>
      <c r="H188" s="77"/>
      <c r="I188" s="78"/>
      <c r="J188" s="17" t="s">
        <v>14</v>
      </c>
    </row>
    <row r="189" spans="1:10" ht="45.75" thickBot="1" x14ac:dyDescent="0.3">
      <c r="A189" s="9" t="s">
        <v>194</v>
      </c>
      <c r="B189" s="9">
        <v>43011</v>
      </c>
      <c r="C189" s="9">
        <v>43028</v>
      </c>
      <c r="D189" s="11" t="s">
        <v>186</v>
      </c>
      <c r="E189" s="39"/>
      <c r="F189" s="13"/>
      <c r="G189" s="13"/>
      <c r="H189" s="77"/>
      <c r="I189" s="78"/>
      <c r="J189" s="17" t="s">
        <v>14</v>
      </c>
    </row>
    <row r="190" spans="1:10" ht="30.75" thickBot="1" x14ac:dyDescent="0.3">
      <c r="A190" s="20" t="s">
        <v>195</v>
      </c>
      <c r="B190" s="20">
        <v>43011</v>
      </c>
      <c r="C190" s="20">
        <v>43014</v>
      </c>
      <c r="D190" s="40" t="s">
        <v>149</v>
      </c>
      <c r="E190" s="36">
        <v>98660</v>
      </c>
      <c r="F190" s="22">
        <v>7343.86</v>
      </c>
      <c r="G190" s="22">
        <v>7399.5</v>
      </c>
      <c r="H190" s="23">
        <f>G190/F190</f>
        <v>1.0075763971535405</v>
      </c>
      <c r="I190" s="18">
        <f>F190-G190</f>
        <v>-55.640000000000327</v>
      </c>
      <c r="J190" s="68"/>
    </row>
    <row r="191" spans="1:10" ht="45.75" thickBot="1" x14ac:dyDescent="0.3">
      <c r="A191" s="9" t="s">
        <v>196</v>
      </c>
      <c r="B191" s="9">
        <v>43012</v>
      </c>
      <c r="C191" s="9">
        <v>43028</v>
      </c>
      <c r="D191" s="11" t="s">
        <v>186</v>
      </c>
      <c r="E191" s="39"/>
      <c r="F191" s="13"/>
      <c r="G191" s="13"/>
      <c r="H191" s="23"/>
      <c r="I191" s="18"/>
      <c r="J191" s="17" t="s">
        <v>14</v>
      </c>
    </row>
    <row r="192" spans="1:10" ht="30.75" thickBot="1" x14ac:dyDescent="0.3">
      <c r="A192" s="20" t="s">
        <v>197</v>
      </c>
      <c r="B192" s="20">
        <v>43012</v>
      </c>
      <c r="C192" s="20">
        <v>43014</v>
      </c>
      <c r="D192" s="40" t="s">
        <v>149</v>
      </c>
      <c r="E192" s="36">
        <v>118735</v>
      </c>
      <c r="F192" s="22">
        <v>8882.7999999999993</v>
      </c>
      <c r="G192" s="22">
        <v>8905.1299999999992</v>
      </c>
      <c r="H192" s="23">
        <f>G192/F192</f>
        <v>1.0025138469851849</v>
      </c>
      <c r="I192" s="18">
        <f>F192-G192</f>
        <v>-22.329999999999927</v>
      </c>
      <c r="J192" s="24"/>
    </row>
    <row r="193" spans="1:13" ht="30.75" thickBot="1" x14ac:dyDescent="0.3">
      <c r="A193" s="20" t="s">
        <v>198</v>
      </c>
      <c r="B193" s="20">
        <v>43013</v>
      </c>
      <c r="C193" s="20">
        <v>43014</v>
      </c>
      <c r="D193" s="40" t="s">
        <v>149</v>
      </c>
      <c r="E193" s="36">
        <v>108180</v>
      </c>
      <c r="F193" s="22">
        <v>7574.63</v>
      </c>
      <c r="G193" s="22">
        <v>8113.5</v>
      </c>
      <c r="H193" s="23">
        <f>G193/F193</f>
        <v>1.0711414286902463</v>
      </c>
      <c r="I193" s="18">
        <f>F193-G193</f>
        <v>-538.86999999999989</v>
      </c>
      <c r="J193" s="24"/>
    </row>
    <row r="194" spans="1:13" ht="45.75" thickBot="1" x14ac:dyDescent="0.3">
      <c r="A194" s="9" t="s">
        <v>199</v>
      </c>
      <c r="B194" s="9">
        <v>43014</v>
      </c>
      <c r="C194" s="9">
        <v>43028</v>
      </c>
      <c r="D194" s="11" t="s">
        <v>186</v>
      </c>
      <c r="E194" s="39"/>
      <c r="F194" s="13"/>
      <c r="G194" s="13"/>
      <c r="H194" s="77"/>
      <c r="I194" s="78"/>
      <c r="J194" s="17" t="s">
        <v>14</v>
      </c>
    </row>
    <row r="195" spans="1:13" ht="45.75" thickBot="1" x14ac:dyDescent="0.3">
      <c r="A195" s="9" t="s">
        <v>200</v>
      </c>
      <c r="B195" s="9">
        <v>43014</v>
      </c>
      <c r="C195" s="9">
        <v>43028</v>
      </c>
      <c r="D195" s="11" t="s">
        <v>186</v>
      </c>
      <c r="E195" s="39"/>
      <c r="F195" s="13"/>
      <c r="G195" s="13"/>
      <c r="H195" s="23"/>
      <c r="I195" s="18"/>
      <c r="J195" s="17" t="s">
        <v>14</v>
      </c>
    </row>
    <row r="196" spans="1:13" ht="30.75" thickBot="1" x14ac:dyDescent="0.3">
      <c r="A196" s="83" t="s">
        <v>201</v>
      </c>
      <c r="B196" s="83">
        <v>43017</v>
      </c>
      <c r="C196" s="83"/>
      <c r="D196" s="84" t="s">
        <v>202</v>
      </c>
      <c r="E196" s="93"/>
      <c r="F196" s="85"/>
      <c r="G196" s="85"/>
      <c r="H196" s="77"/>
      <c r="I196" s="78"/>
      <c r="J196" s="95" t="s">
        <v>146</v>
      </c>
    </row>
    <row r="197" spans="1:13" ht="30.75" thickBot="1" x14ac:dyDescent="0.3">
      <c r="A197" s="20" t="s">
        <v>203</v>
      </c>
      <c r="B197" s="20">
        <v>43017</v>
      </c>
      <c r="C197" s="20">
        <v>43018</v>
      </c>
      <c r="D197" s="40" t="s">
        <v>149</v>
      </c>
      <c r="E197" s="36">
        <v>120000</v>
      </c>
      <c r="F197" s="22">
        <v>4409.7700000000004</v>
      </c>
      <c r="G197" s="22">
        <v>4240.72</v>
      </c>
      <c r="H197" s="23">
        <f>G197/F197</f>
        <v>0.96166466731825007</v>
      </c>
      <c r="I197" s="18">
        <f>F197-G197</f>
        <v>169.05000000000018</v>
      </c>
      <c r="J197" s="68"/>
    </row>
    <row r="198" spans="1:13" ht="30.75" thickBot="1" x14ac:dyDescent="0.3">
      <c r="A198" s="20" t="s">
        <v>204</v>
      </c>
      <c r="B198" s="20">
        <v>43017</v>
      </c>
      <c r="C198" s="20">
        <v>43024</v>
      </c>
      <c r="D198" s="21" t="s">
        <v>67</v>
      </c>
      <c r="E198" s="36">
        <v>130115</v>
      </c>
      <c r="F198" s="22">
        <v>9108.0499999999993</v>
      </c>
      <c r="G198" s="22">
        <v>2482.6999999999998</v>
      </c>
      <c r="H198" s="23">
        <f>G198/F198</f>
        <v>0.27258304466927608</v>
      </c>
      <c r="I198" s="18">
        <f>F198-G198</f>
        <v>6625.3499999999995</v>
      </c>
      <c r="J198" s="68"/>
    </row>
    <row r="199" spans="1:13" ht="30.75" thickBot="1" x14ac:dyDescent="0.3">
      <c r="A199" s="83" t="s">
        <v>205</v>
      </c>
      <c r="B199" s="83">
        <v>43018</v>
      </c>
      <c r="C199" s="83"/>
      <c r="D199" s="84" t="s">
        <v>202</v>
      </c>
      <c r="E199" s="93"/>
      <c r="F199" s="85"/>
      <c r="G199" s="85"/>
      <c r="H199" s="77"/>
      <c r="I199" s="78"/>
      <c r="J199" s="95" t="s">
        <v>146</v>
      </c>
    </row>
    <row r="200" spans="1:13" ht="60.75" thickBot="1" x14ac:dyDescent="0.3">
      <c r="A200" s="20" t="s">
        <v>206</v>
      </c>
      <c r="B200" s="20">
        <v>43018</v>
      </c>
      <c r="C200" s="20">
        <v>43068</v>
      </c>
      <c r="D200" s="21" t="s">
        <v>186</v>
      </c>
      <c r="E200" s="36">
        <v>126650</v>
      </c>
      <c r="F200" s="22">
        <v>6322.5</v>
      </c>
      <c r="G200" s="22">
        <v>0</v>
      </c>
      <c r="H200" s="23">
        <f>G200/F200</f>
        <v>0</v>
      </c>
      <c r="I200" s="18">
        <f>F200-G200</f>
        <v>6322.5</v>
      </c>
      <c r="J200" s="24" t="s">
        <v>248</v>
      </c>
    </row>
    <row r="201" spans="1:13" ht="60.75" thickBot="1" x14ac:dyDescent="0.3">
      <c r="A201" s="20" t="s">
        <v>207</v>
      </c>
      <c r="B201" s="20">
        <v>43018</v>
      </c>
      <c r="C201" s="20"/>
      <c r="D201" s="21" t="s">
        <v>186</v>
      </c>
      <c r="E201" s="36">
        <v>126650</v>
      </c>
      <c r="F201" s="22">
        <v>6332.5</v>
      </c>
      <c r="G201" s="22">
        <v>0</v>
      </c>
      <c r="H201" s="23">
        <f>G201/F201</f>
        <v>0</v>
      </c>
      <c r="I201" s="18">
        <f>F201-G201</f>
        <v>6332.5</v>
      </c>
      <c r="J201" s="24" t="s">
        <v>248</v>
      </c>
    </row>
    <row r="202" spans="1:13" ht="30.75" thickBot="1" x14ac:dyDescent="0.3">
      <c r="A202" s="20" t="s">
        <v>208</v>
      </c>
      <c r="B202" s="20">
        <v>43018</v>
      </c>
      <c r="C202" s="20">
        <v>43020</v>
      </c>
      <c r="D202" s="21" t="s">
        <v>138</v>
      </c>
      <c r="E202" s="36">
        <v>82000</v>
      </c>
      <c r="F202" s="22">
        <v>4100</v>
      </c>
      <c r="G202" s="22">
        <v>4100</v>
      </c>
      <c r="H202" s="23">
        <f>G202/F202</f>
        <v>1</v>
      </c>
      <c r="I202" s="18">
        <f>F202-G202</f>
        <v>0</v>
      </c>
      <c r="J202" s="24"/>
    </row>
    <row r="203" spans="1:13" ht="60.75" thickBot="1" x14ac:dyDescent="0.3">
      <c r="A203" s="20" t="s">
        <v>209</v>
      </c>
      <c r="B203" s="20">
        <v>43020</v>
      </c>
      <c r="C203" s="20"/>
      <c r="D203" s="21" t="s">
        <v>186</v>
      </c>
      <c r="E203" s="36">
        <v>127150</v>
      </c>
      <c r="F203" s="22">
        <v>6357.5</v>
      </c>
      <c r="G203" s="22">
        <v>0</v>
      </c>
      <c r="H203" s="23">
        <f>G203/F203</f>
        <v>0</v>
      </c>
      <c r="I203" s="18">
        <f>F203-G203</f>
        <v>6357.5</v>
      </c>
      <c r="J203" s="24" t="s">
        <v>248</v>
      </c>
      <c r="M203" s="36"/>
    </row>
    <row r="204" spans="1:13" ht="30.75" thickBot="1" x14ac:dyDescent="0.3">
      <c r="A204" s="83" t="s">
        <v>210</v>
      </c>
      <c r="B204" s="83">
        <v>43020</v>
      </c>
      <c r="C204" s="83"/>
      <c r="D204" s="84" t="s">
        <v>202</v>
      </c>
      <c r="E204" s="83"/>
      <c r="F204" s="85"/>
      <c r="G204" s="85"/>
      <c r="H204" s="23"/>
      <c r="I204" s="18"/>
      <c r="J204" s="86" t="s">
        <v>146</v>
      </c>
    </row>
    <row r="205" spans="1:13" ht="30.75" thickBot="1" x14ac:dyDescent="0.3">
      <c r="A205" s="83" t="s">
        <v>211</v>
      </c>
      <c r="B205" s="83">
        <v>43021</v>
      </c>
      <c r="C205" s="83"/>
      <c r="D205" s="84" t="s">
        <v>202</v>
      </c>
      <c r="E205" s="83"/>
      <c r="F205" s="85"/>
      <c r="G205" s="85"/>
      <c r="H205" s="23"/>
      <c r="I205" s="18"/>
      <c r="J205" s="86" t="s">
        <v>146</v>
      </c>
    </row>
    <row r="206" spans="1:13" ht="30.75" thickBot="1" x14ac:dyDescent="0.3">
      <c r="A206" s="20" t="s">
        <v>212</v>
      </c>
      <c r="B206" s="20">
        <v>43024</v>
      </c>
      <c r="C206" s="20">
        <v>43080</v>
      </c>
      <c r="D206" s="21" t="s">
        <v>202</v>
      </c>
      <c r="E206" s="36">
        <v>105000</v>
      </c>
      <c r="F206" s="22">
        <v>10500</v>
      </c>
      <c r="G206" s="22">
        <v>0</v>
      </c>
      <c r="H206" s="23">
        <f>G206/F206</f>
        <v>0</v>
      </c>
      <c r="I206" s="18">
        <f>F206-G206</f>
        <v>10500</v>
      </c>
      <c r="J206" s="68"/>
    </row>
    <row r="207" spans="1:13" ht="30.75" thickBot="1" x14ac:dyDescent="0.3">
      <c r="A207" s="20" t="s">
        <v>213</v>
      </c>
      <c r="B207" s="20">
        <v>43025</v>
      </c>
      <c r="C207" s="20">
        <v>43068</v>
      </c>
      <c r="D207" s="21" t="s">
        <v>214</v>
      </c>
      <c r="E207" s="36">
        <v>99930</v>
      </c>
      <c r="F207" s="22">
        <v>9993</v>
      </c>
      <c r="G207" s="22">
        <v>0</v>
      </c>
      <c r="H207" s="23">
        <f t="shared" ref="H207:H214" si="14">G207/F207</f>
        <v>0</v>
      </c>
      <c r="I207" s="18">
        <f t="shared" ref="I207:I214" si="15">F207-G207</f>
        <v>9993</v>
      </c>
      <c r="J207" s="68"/>
    </row>
    <row r="208" spans="1:13" ht="45.75" thickBot="1" x14ac:dyDescent="0.3">
      <c r="A208" s="20" t="s">
        <v>215</v>
      </c>
      <c r="B208" s="20">
        <v>43025</v>
      </c>
      <c r="C208" s="20">
        <v>43061</v>
      </c>
      <c r="D208" s="21" t="s">
        <v>65</v>
      </c>
      <c r="E208" s="36">
        <v>452536</v>
      </c>
      <c r="F208" s="22">
        <v>22626.799999999999</v>
      </c>
      <c r="G208" s="22">
        <v>0</v>
      </c>
      <c r="H208" s="23">
        <f t="shared" si="14"/>
        <v>0</v>
      </c>
      <c r="I208" s="18">
        <f t="shared" si="15"/>
        <v>22626.799999999999</v>
      </c>
      <c r="J208" s="68"/>
    </row>
    <row r="209" spans="1:10" ht="30.75" thickBot="1" x14ac:dyDescent="0.3">
      <c r="A209" s="20" t="s">
        <v>216</v>
      </c>
      <c r="B209" s="20">
        <v>43026</v>
      </c>
      <c r="C209" s="20">
        <v>43068</v>
      </c>
      <c r="D209" s="21" t="s">
        <v>214</v>
      </c>
      <c r="E209" s="36">
        <v>107300</v>
      </c>
      <c r="F209" s="22">
        <v>3219</v>
      </c>
      <c r="G209" s="22">
        <v>0</v>
      </c>
      <c r="H209" s="23">
        <f t="shared" si="14"/>
        <v>0</v>
      </c>
      <c r="I209" s="18">
        <f t="shared" si="15"/>
        <v>3219</v>
      </c>
      <c r="J209" s="68"/>
    </row>
    <row r="210" spans="1:10" ht="30.75" thickBot="1" x14ac:dyDescent="0.3">
      <c r="A210" s="20" t="s">
        <v>217</v>
      </c>
      <c r="B210" s="20">
        <v>43026</v>
      </c>
      <c r="C210" s="20">
        <v>43068</v>
      </c>
      <c r="D210" s="21" t="s">
        <v>214</v>
      </c>
      <c r="E210" s="36">
        <v>100980</v>
      </c>
      <c r="F210" s="22">
        <v>10098</v>
      </c>
      <c r="G210" s="22">
        <v>0</v>
      </c>
      <c r="H210" s="23">
        <f t="shared" si="14"/>
        <v>0</v>
      </c>
      <c r="I210" s="18">
        <f t="shared" si="15"/>
        <v>10098</v>
      </c>
      <c r="J210" s="68"/>
    </row>
    <row r="211" spans="1:10" ht="30.75" thickBot="1" x14ac:dyDescent="0.3">
      <c r="A211" s="20" t="s">
        <v>218</v>
      </c>
      <c r="B211" s="20">
        <v>43027</v>
      </c>
      <c r="C211" s="20">
        <v>43068</v>
      </c>
      <c r="D211" s="21" t="s">
        <v>214</v>
      </c>
      <c r="E211" s="36">
        <v>107802</v>
      </c>
      <c r="F211" s="22">
        <v>5390.1</v>
      </c>
      <c r="G211" s="22">
        <v>0</v>
      </c>
      <c r="H211" s="23">
        <f t="shared" si="14"/>
        <v>0</v>
      </c>
      <c r="I211" s="18">
        <f t="shared" si="15"/>
        <v>5390.1</v>
      </c>
      <c r="J211" s="68"/>
    </row>
    <row r="212" spans="1:10" ht="45.75" thickBot="1" x14ac:dyDescent="0.3">
      <c r="A212" s="20" t="s">
        <v>219</v>
      </c>
      <c r="B212" s="20">
        <v>43027</v>
      </c>
      <c r="C212" s="20">
        <v>43038</v>
      </c>
      <c r="D212" s="21" t="s">
        <v>220</v>
      </c>
      <c r="E212" s="36">
        <v>119990</v>
      </c>
      <c r="F212" s="22">
        <v>2399.8000000000002</v>
      </c>
      <c r="G212" s="22">
        <v>3609.65</v>
      </c>
      <c r="H212" s="23">
        <f t="shared" si="14"/>
        <v>1.5041461788482373</v>
      </c>
      <c r="I212" s="18">
        <f t="shared" si="15"/>
        <v>-1209.8499999999999</v>
      </c>
      <c r="J212" s="68"/>
    </row>
    <row r="213" spans="1:10" ht="30.75" thickBot="1" x14ac:dyDescent="0.3">
      <c r="A213" s="20" t="s">
        <v>221</v>
      </c>
      <c r="B213" s="20">
        <v>43027</v>
      </c>
      <c r="C213" s="20">
        <v>43080</v>
      </c>
      <c r="D213" s="21" t="s">
        <v>202</v>
      </c>
      <c r="E213" s="36">
        <v>87290</v>
      </c>
      <c r="F213" s="22">
        <v>8729</v>
      </c>
      <c r="G213" s="22">
        <v>0</v>
      </c>
      <c r="H213" s="23">
        <f t="shared" si="14"/>
        <v>0</v>
      </c>
      <c r="I213" s="18">
        <f t="shared" si="15"/>
        <v>8729</v>
      </c>
      <c r="J213" s="68"/>
    </row>
    <row r="214" spans="1:10" ht="30.75" thickBot="1" x14ac:dyDescent="0.3">
      <c r="A214" s="20" t="s">
        <v>222</v>
      </c>
      <c r="B214" s="20">
        <v>43028</v>
      </c>
      <c r="C214" s="20">
        <v>43068</v>
      </c>
      <c r="D214" s="21" t="s">
        <v>214</v>
      </c>
      <c r="E214" s="36">
        <v>100830</v>
      </c>
      <c r="F214" s="22">
        <v>10083</v>
      </c>
      <c r="G214" s="22">
        <v>0</v>
      </c>
      <c r="H214" s="23">
        <f t="shared" si="14"/>
        <v>0</v>
      </c>
      <c r="I214" s="18">
        <f t="shared" si="15"/>
        <v>10083</v>
      </c>
      <c r="J214" s="68"/>
    </row>
    <row r="215" spans="1:10" ht="30.75" thickBot="1" x14ac:dyDescent="0.3">
      <c r="A215" s="20" t="s">
        <v>223</v>
      </c>
      <c r="B215" s="20">
        <v>43031</v>
      </c>
      <c r="C215" s="20">
        <v>43068</v>
      </c>
      <c r="D215" s="21" t="s">
        <v>214</v>
      </c>
      <c r="E215" s="36">
        <v>108000</v>
      </c>
      <c r="F215" s="22">
        <v>10800</v>
      </c>
      <c r="G215" s="22">
        <v>0</v>
      </c>
      <c r="H215" s="23">
        <f>G215/F215</f>
        <v>0</v>
      </c>
      <c r="I215" s="18">
        <f>F215-G215</f>
        <v>10800</v>
      </c>
      <c r="J215" s="68"/>
    </row>
    <row r="216" spans="1:10" ht="30.75" thickBot="1" x14ac:dyDescent="0.3">
      <c r="A216" s="20" t="s">
        <v>224</v>
      </c>
      <c r="B216" s="20">
        <v>43031</v>
      </c>
      <c r="C216" s="20">
        <v>43068</v>
      </c>
      <c r="D216" s="21" t="s">
        <v>214</v>
      </c>
      <c r="E216" s="36">
        <v>104352</v>
      </c>
      <c r="F216" s="22">
        <v>5217.6000000000004</v>
      </c>
      <c r="G216" s="22">
        <v>0</v>
      </c>
      <c r="H216" s="23">
        <f>G216/F216</f>
        <v>0</v>
      </c>
      <c r="I216" s="18">
        <f>F216-G216</f>
        <v>5217.6000000000004</v>
      </c>
      <c r="J216" s="68"/>
    </row>
    <row r="217" spans="1:10" ht="30.75" customHeight="1" thickBot="1" x14ac:dyDescent="0.3">
      <c r="A217" s="20" t="s">
        <v>225</v>
      </c>
      <c r="B217" s="20">
        <v>43031</v>
      </c>
      <c r="C217" s="20">
        <v>43080</v>
      </c>
      <c r="D217" s="21" t="s">
        <v>202</v>
      </c>
      <c r="E217" s="36">
        <v>95303</v>
      </c>
      <c r="F217" s="22">
        <v>9530.2999999999993</v>
      </c>
      <c r="G217" s="22">
        <v>0</v>
      </c>
      <c r="H217" s="77">
        <f>G217/F217</f>
        <v>0</v>
      </c>
      <c r="I217" s="78">
        <f>F217-G217</f>
        <v>9530.2999999999993</v>
      </c>
      <c r="J217" s="68"/>
    </row>
    <row r="218" spans="1:10" ht="28.5" customHeight="1" thickBot="1" x14ac:dyDescent="0.3">
      <c r="A218" s="20" t="s">
        <v>226</v>
      </c>
      <c r="B218" s="20">
        <v>43032</v>
      </c>
      <c r="C218" s="20">
        <v>43068</v>
      </c>
      <c r="D218" s="21" t="s">
        <v>214</v>
      </c>
      <c r="E218" s="100">
        <v>96200</v>
      </c>
      <c r="F218" s="101">
        <v>9620</v>
      </c>
      <c r="G218" s="102">
        <v>0</v>
      </c>
      <c r="H218" s="23">
        <f>G218/F218</f>
        <v>0</v>
      </c>
      <c r="I218" s="18">
        <f>F218-G218</f>
        <v>9620</v>
      </c>
      <c r="J218" s="68"/>
    </row>
    <row r="219" spans="1:10" ht="31.5" customHeight="1" thickBot="1" x14ac:dyDescent="0.3">
      <c r="A219" s="83" t="s">
        <v>227</v>
      </c>
      <c r="B219" s="83">
        <v>43032</v>
      </c>
      <c r="C219" s="83"/>
      <c r="D219" s="84" t="s">
        <v>202</v>
      </c>
      <c r="E219" s="83"/>
      <c r="F219" s="85"/>
      <c r="G219" s="85"/>
      <c r="H219" s="23"/>
      <c r="I219" s="18"/>
      <c r="J219" s="86" t="s">
        <v>146</v>
      </c>
    </row>
    <row r="220" spans="1:10" ht="34.5" customHeight="1" thickBot="1" x14ac:dyDescent="0.3">
      <c r="A220" s="20" t="s">
        <v>228</v>
      </c>
      <c r="B220" s="20">
        <v>43032</v>
      </c>
      <c r="C220" s="20">
        <v>43070</v>
      </c>
      <c r="D220" s="21" t="s">
        <v>186</v>
      </c>
      <c r="E220" s="36" t="s">
        <v>229</v>
      </c>
      <c r="F220" s="36">
        <v>6422.5</v>
      </c>
      <c r="G220" s="36">
        <v>0</v>
      </c>
      <c r="H220" s="23">
        <f t="shared" ref="H220:H226" si="16">G220/F220</f>
        <v>0</v>
      </c>
      <c r="I220" s="18">
        <f t="shared" ref="I220:I226" si="17">F220-G220</f>
        <v>6422.5</v>
      </c>
      <c r="J220" s="68"/>
    </row>
    <row r="221" spans="1:10" ht="30" customHeight="1" thickBot="1" x14ac:dyDescent="0.3">
      <c r="A221" s="20" t="s">
        <v>230</v>
      </c>
      <c r="B221" s="20">
        <v>43034</v>
      </c>
      <c r="C221" s="20">
        <v>43080</v>
      </c>
      <c r="D221" s="21" t="s">
        <v>214</v>
      </c>
      <c r="E221" s="36">
        <v>100380</v>
      </c>
      <c r="F221" s="36">
        <v>10038</v>
      </c>
      <c r="G221" s="36">
        <v>0</v>
      </c>
      <c r="H221" s="23">
        <f t="shared" si="16"/>
        <v>0</v>
      </c>
      <c r="I221" s="18">
        <f t="shared" si="17"/>
        <v>10038</v>
      </c>
      <c r="J221" s="68"/>
    </row>
    <row r="222" spans="1:10" ht="30.75" customHeight="1" thickBot="1" x14ac:dyDescent="0.3">
      <c r="A222" s="20" t="s">
        <v>231</v>
      </c>
      <c r="B222" s="20">
        <v>43034</v>
      </c>
      <c r="C222" s="20">
        <v>43070</v>
      </c>
      <c r="D222" s="21" t="s">
        <v>186</v>
      </c>
      <c r="E222" s="36">
        <v>132142.5</v>
      </c>
      <c r="F222" s="36">
        <v>6292.5</v>
      </c>
      <c r="G222" s="36">
        <v>0</v>
      </c>
      <c r="H222" s="23">
        <f t="shared" si="16"/>
        <v>0</v>
      </c>
      <c r="I222" s="18">
        <f t="shared" si="17"/>
        <v>6292.5</v>
      </c>
      <c r="J222" s="68"/>
    </row>
    <row r="223" spans="1:10" ht="28.5" customHeight="1" thickBot="1" x14ac:dyDescent="0.3">
      <c r="A223" s="20" t="s">
        <v>232</v>
      </c>
      <c r="B223" s="20">
        <v>43035</v>
      </c>
      <c r="C223" s="20">
        <v>43038</v>
      </c>
      <c r="D223" s="103" t="s">
        <v>149</v>
      </c>
      <c r="E223" s="36">
        <v>120000</v>
      </c>
      <c r="F223" s="36">
        <v>1161.6500000000001</v>
      </c>
      <c r="G223" s="36">
        <v>806.06</v>
      </c>
      <c r="H223" s="23">
        <f t="shared" si="16"/>
        <v>0.69389230835449567</v>
      </c>
      <c r="I223" s="18">
        <f t="shared" si="17"/>
        <v>355.59000000000015</v>
      </c>
      <c r="J223" s="68"/>
    </row>
    <row r="224" spans="1:10" ht="28.5" customHeight="1" thickBot="1" x14ac:dyDescent="0.3">
      <c r="A224" s="20" t="s">
        <v>233</v>
      </c>
      <c r="B224" s="20">
        <v>43035</v>
      </c>
      <c r="C224" s="20">
        <v>43070</v>
      </c>
      <c r="D224" s="21" t="s">
        <v>186</v>
      </c>
      <c r="E224" s="36" t="s">
        <v>234</v>
      </c>
      <c r="F224" s="36">
        <v>5882.5</v>
      </c>
      <c r="G224" s="36">
        <v>0</v>
      </c>
      <c r="H224" s="23">
        <f t="shared" si="16"/>
        <v>0</v>
      </c>
      <c r="I224" s="18">
        <f t="shared" si="17"/>
        <v>5882.5</v>
      </c>
      <c r="J224" s="68"/>
    </row>
    <row r="225" spans="1:10" ht="28.5" customHeight="1" thickBot="1" x14ac:dyDescent="0.3">
      <c r="A225" s="20" t="s">
        <v>235</v>
      </c>
      <c r="B225" s="20">
        <v>43046</v>
      </c>
      <c r="C225" s="20">
        <v>43048</v>
      </c>
      <c r="D225" s="103" t="s">
        <v>149</v>
      </c>
      <c r="E225" s="36">
        <v>124890</v>
      </c>
      <c r="F225" s="36">
        <v>3098.77</v>
      </c>
      <c r="G225" s="36">
        <v>2802.6</v>
      </c>
      <c r="H225" s="23">
        <f t="shared" si="16"/>
        <v>0.90442336798148937</v>
      </c>
      <c r="I225" s="18">
        <f t="shared" si="17"/>
        <v>296.17000000000007</v>
      </c>
      <c r="J225" s="68"/>
    </row>
    <row r="226" spans="1:10" ht="28.5" customHeight="1" thickBot="1" x14ac:dyDescent="0.3">
      <c r="A226" s="20" t="s">
        <v>236</v>
      </c>
      <c r="B226" s="20">
        <v>43048</v>
      </c>
      <c r="C226" s="20">
        <v>43080</v>
      </c>
      <c r="D226" s="21" t="s">
        <v>202</v>
      </c>
      <c r="E226" s="36">
        <v>105552</v>
      </c>
      <c r="F226" s="36">
        <v>10555.2</v>
      </c>
      <c r="G226" s="36">
        <v>0</v>
      </c>
      <c r="H226" s="23">
        <f t="shared" si="16"/>
        <v>0</v>
      </c>
      <c r="I226" s="18">
        <f t="shared" si="17"/>
        <v>10555.2</v>
      </c>
      <c r="J226" s="68"/>
    </row>
    <row r="227" spans="1:10" ht="50.25" customHeight="1" x14ac:dyDescent="0.25">
      <c r="A227" s="20" t="s">
        <v>237</v>
      </c>
      <c r="B227" s="20">
        <v>43054</v>
      </c>
      <c r="C227" s="20">
        <v>43090</v>
      </c>
      <c r="D227" s="104" t="s">
        <v>238</v>
      </c>
      <c r="E227" s="36">
        <v>39999</v>
      </c>
      <c r="F227" s="36">
        <v>5000</v>
      </c>
      <c r="G227" s="36">
        <v>0</v>
      </c>
      <c r="H227" s="77">
        <f>G227/F227</f>
        <v>0</v>
      </c>
      <c r="I227" s="78">
        <f>F227-G227</f>
        <v>5000</v>
      </c>
      <c r="J227" s="68"/>
    </row>
    <row r="228" spans="1:10" ht="28.5" customHeight="1" thickBot="1" x14ac:dyDescent="0.3">
      <c r="A228" s="9" t="s">
        <v>239</v>
      </c>
      <c r="B228" s="9">
        <v>43054</v>
      </c>
      <c r="C228" s="9">
        <v>43097</v>
      </c>
      <c r="D228" s="105" t="s">
        <v>240</v>
      </c>
      <c r="E228" s="9"/>
      <c r="F228" s="9"/>
      <c r="G228" s="9"/>
      <c r="H228" s="77"/>
      <c r="I228" s="78"/>
      <c r="J228" s="17" t="s">
        <v>76</v>
      </c>
    </row>
    <row r="229" spans="1:10" ht="35.25" customHeight="1" thickBot="1" x14ac:dyDescent="0.3">
      <c r="A229" s="83" t="s">
        <v>241</v>
      </c>
      <c r="B229" s="83">
        <v>43055</v>
      </c>
      <c r="C229" s="83"/>
      <c r="D229" s="84" t="s">
        <v>186</v>
      </c>
      <c r="E229" s="83"/>
      <c r="F229" s="85"/>
      <c r="G229" s="85"/>
      <c r="H229" s="23"/>
      <c r="I229" s="18"/>
      <c r="J229" s="86" t="s">
        <v>146</v>
      </c>
    </row>
    <row r="230" spans="1:10" ht="27.75" customHeight="1" thickBot="1" x14ac:dyDescent="0.3">
      <c r="A230" s="20" t="s">
        <v>242</v>
      </c>
      <c r="B230" s="20">
        <v>43060</v>
      </c>
      <c r="C230" s="20">
        <v>43062</v>
      </c>
      <c r="D230" s="104" t="s">
        <v>149</v>
      </c>
      <c r="E230" s="36">
        <v>96660</v>
      </c>
      <c r="F230" s="36">
        <v>7222.24</v>
      </c>
      <c r="G230" s="36">
        <v>7249.5</v>
      </c>
      <c r="H230" s="23">
        <f>G230/F230</f>
        <v>1.0037744522475023</v>
      </c>
      <c r="I230" s="18">
        <f>F230-G230</f>
        <v>-27.260000000000218</v>
      </c>
      <c r="J230" s="68"/>
    </row>
    <row r="231" spans="1:10" ht="28.5" customHeight="1" thickBot="1" x14ac:dyDescent="0.3">
      <c r="A231" s="20" t="s">
        <v>243</v>
      </c>
      <c r="B231" s="20">
        <v>43061</v>
      </c>
      <c r="C231" s="20">
        <v>43069</v>
      </c>
      <c r="D231" s="104" t="s">
        <v>149</v>
      </c>
      <c r="E231" s="36">
        <v>123735</v>
      </c>
      <c r="F231" s="36">
        <v>9256.86</v>
      </c>
      <c r="G231" s="36">
        <v>9280.1299999999992</v>
      </c>
      <c r="H231" s="23">
        <f>G231/F231</f>
        <v>1.0025138113788044</v>
      </c>
      <c r="I231" s="18">
        <f>F231-G231</f>
        <v>-23.269999999998618</v>
      </c>
      <c r="J231" s="68"/>
    </row>
    <row r="232" spans="1:10" ht="53.25" customHeight="1" thickBot="1" x14ac:dyDescent="0.3">
      <c r="A232" s="20" t="s">
        <v>244</v>
      </c>
      <c r="B232" s="20">
        <v>43063</v>
      </c>
      <c r="C232" s="20">
        <v>43103</v>
      </c>
      <c r="D232" s="104" t="s">
        <v>245</v>
      </c>
      <c r="E232" s="36">
        <v>80000</v>
      </c>
      <c r="F232" s="36">
        <v>6400</v>
      </c>
      <c r="G232" s="36">
        <v>0</v>
      </c>
      <c r="H232" s="23">
        <f>G232/F232</f>
        <v>0</v>
      </c>
      <c r="I232" s="18">
        <f>F232-G232</f>
        <v>6400</v>
      </c>
      <c r="J232" s="68"/>
    </row>
    <row r="233" spans="1:10" ht="44.25" customHeight="1" thickBot="1" x14ac:dyDescent="0.3">
      <c r="A233" s="20" t="s">
        <v>246</v>
      </c>
      <c r="B233" s="20">
        <v>43068</v>
      </c>
      <c r="C233" s="20">
        <v>43103</v>
      </c>
      <c r="D233" s="104" t="s">
        <v>245</v>
      </c>
      <c r="E233" s="36">
        <v>101945.5</v>
      </c>
      <c r="F233" s="36">
        <v>8155.64</v>
      </c>
      <c r="G233" s="36">
        <v>0</v>
      </c>
      <c r="H233" s="23">
        <f>G233/F233</f>
        <v>0</v>
      </c>
      <c r="I233" s="18">
        <f>F233-G233</f>
        <v>8155.64</v>
      </c>
      <c r="J233" s="68"/>
    </row>
    <row r="234" spans="1:10" ht="31.5" customHeight="1" thickBot="1" x14ac:dyDescent="0.3">
      <c r="A234" s="20" t="s">
        <v>247</v>
      </c>
      <c r="B234" s="20">
        <v>43080</v>
      </c>
      <c r="C234" s="20">
        <v>43083</v>
      </c>
      <c r="D234" s="104" t="s">
        <v>149</v>
      </c>
      <c r="E234" s="36">
        <v>119583</v>
      </c>
      <c r="F234" s="36">
        <v>4596.75</v>
      </c>
      <c r="G234" s="36">
        <v>4456.96</v>
      </c>
      <c r="H234" s="23">
        <f>G234/F234</f>
        <v>0.96958938380377446</v>
      </c>
      <c r="I234" s="18">
        <f>F234-G234</f>
        <v>139.78999999999996</v>
      </c>
      <c r="J234" s="68"/>
    </row>
    <row r="235" spans="1:10" ht="15.75" thickBot="1" x14ac:dyDescent="0.3">
      <c r="A235" s="106"/>
      <c r="B235" s="107"/>
      <c r="C235" s="107"/>
      <c r="D235" s="108"/>
      <c r="E235" s="109"/>
      <c r="F235" s="110">
        <f>SUM(F2:F234)</f>
        <v>1217886.1700000002</v>
      </c>
      <c r="G235" s="111">
        <f>SUM(G2:G234)</f>
        <v>451727.74</v>
      </c>
      <c r="H235" s="112">
        <f>AVERAGE(H2:H234)</f>
        <v>0.42179317399005828</v>
      </c>
      <c r="I235" s="113">
        <f>SUM(I2:I234)</f>
        <v>766158.43000000028</v>
      </c>
      <c r="J235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2017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Loyra Carracedo</dc:creator>
  <cp:lastModifiedBy>Melissa Delgado</cp:lastModifiedBy>
  <dcterms:created xsi:type="dcterms:W3CDTF">2018-01-05T13:05:07Z</dcterms:created>
  <dcterms:modified xsi:type="dcterms:W3CDTF">2018-01-29T19:11:13Z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e38eb725b32941d1adece04aa7af3c26</vt:lpwstr>
  </property>
</Properties>
</file>